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\KAJIAN PEMILIHAN LOKASI TPST-TPA LOBAR\02. LAPORAN AKHIR\"/>
    </mc:Choice>
  </mc:AlternateContent>
  <xr:revisionPtr revIDLastSave="0" documentId="13_ncr:1_{50BF2DD2-E12E-4455-8203-B2B5D59EFC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RITERIA UTAMA" sheetId="1" r:id="rId1"/>
    <sheet name="Skoring" sheetId="9" r:id="rId2"/>
    <sheet name="T. Ayu" sheetId="12" r:id="rId3"/>
    <sheet name="K.Ayu" sheetId="13" r:id="rId4"/>
    <sheet name="Gapuk" sheetId="14" r:id="rId5"/>
    <sheet name="Kediri" sheetId="15" r:id="rId6"/>
    <sheet name="Gunungsari" sheetId="16" r:id="rId7"/>
  </sheets>
  <calcPr calcId="191029"/>
</workbook>
</file>

<file path=xl/calcChain.xml><?xml version="1.0" encoding="utf-8"?>
<calcChain xmlns="http://schemas.openxmlformats.org/spreadsheetml/2006/main">
  <c r="H2" i="9" l="1"/>
  <c r="AZ25" i="1"/>
  <c r="BC25" i="1"/>
  <c r="AN35" i="1"/>
  <c r="I26" i="9"/>
  <c r="I22" i="9"/>
  <c r="I14" i="9"/>
  <c r="I2" i="9"/>
  <c r="H6" i="9"/>
  <c r="H14" i="9"/>
  <c r="I30" i="9"/>
  <c r="G6" i="9"/>
  <c r="G10" i="9"/>
  <c r="G14" i="9"/>
  <c r="G18" i="9"/>
  <c r="G26" i="9"/>
  <c r="G30" i="9"/>
  <c r="I18" i="9"/>
  <c r="I10" i="9"/>
  <c r="I6" i="9"/>
  <c r="H30" i="9"/>
  <c r="H26" i="9"/>
  <c r="H22" i="9"/>
  <c r="H10" i="9"/>
  <c r="H18" i="9"/>
  <c r="E26" i="9"/>
  <c r="E22" i="9"/>
  <c r="E18" i="9"/>
  <c r="E14" i="9"/>
  <c r="E10" i="9"/>
  <c r="E6" i="9"/>
  <c r="F26" i="9"/>
  <c r="F22" i="9"/>
  <c r="F18" i="9"/>
  <c r="F14" i="9"/>
  <c r="F10" i="9"/>
  <c r="F6" i="9"/>
  <c r="F2" i="9"/>
  <c r="G22" i="9"/>
  <c r="E26" i="12"/>
  <c r="AG37" i="1"/>
  <c r="AN33" i="1"/>
  <c r="AB172" i="1" l="1"/>
  <c r="AA171" i="1"/>
  <c r="Z171" i="1"/>
  <c r="Y171" i="1"/>
  <c r="X171" i="1"/>
  <c r="X169" i="1"/>
  <c r="AC166" i="1"/>
  <c r="AB166" i="1"/>
  <c r="W170" i="1"/>
  <c r="W169" i="1"/>
  <c r="Y166" i="1"/>
  <c r="X166" i="1"/>
  <c r="V172" i="1"/>
  <c r="V170" i="1"/>
  <c r="Y165" i="1"/>
  <c r="X165" i="1"/>
  <c r="W165" i="1"/>
  <c r="F54" i="9"/>
  <c r="F47" i="9"/>
  <c r="F48" i="9"/>
  <c r="F49" i="9"/>
  <c r="F50" i="9"/>
  <c r="F51" i="9"/>
  <c r="F52" i="9"/>
  <c r="F53" i="9"/>
  <c r="F46" i="9"/>
  <c r="AB133" i="1"/>
  <c r="G2" i="9"/>
  <c r="E2" i="9"/>
  <c r="F30" i="9"/>
  <c r="E30" i="9"/>
  <c r="E54" i="9"/>
  <c r="AB64" i="1"/>
  <c r="AA132" i="1"/>
  <c r="Z131" i="1"/>
  <c r="Z134" i="1"/>
  <c r="V131" i="1"/>
  <c r="AB128" i="1"/>
  <c r="AA128" i="1"/>
  <c r="X128" i="1"/>
  <c r="W128" i="1"/>
  <c r="W97" i="1"/>
  <c r="E34" i="9" l="1"/>
  <c r="G34" i="9"/>
  <c r="F34" i="9"/>
  <c r="I34" i="9"/>
  <c r="H34" i="9"/>
  <c r="AC128" i="1" l="1"/>
  <c r="AN25" i="1" s="1"/>
  <c r="X101" i="1"/>
  <c r="Z101" i="1"/>
  <c r="Z100" i="1"/>
  <c r="W101" i="1"/>
  <c r="V100" i="1"/>
  <c r="AG31" i="1" s="1"/>
  <c r="V101" i="1"/>
  <c r="AL25" i="1"/>
  <c r="Z129" i="1"/>
  <c r="AA129" i="1"/>
  <c r="X133" i="1"/>
  <c r="X132" i="1"/>
  <c r="AI29" i="1" s="1"/>
  <c r="AB135" i="1"/>
  <c r="AA135" i="1"/>
  <c r="Z135" i="1"/>
  <c r="Z136" i="1" s="1"/>
  <c r="Y135" i="1"/>
  <c r="X135" i="1"/>
  <c r="W135" i="1"/>
  <c r="AH32" i="1" s="1"/>
  <c r="AG32" i="1"/>
  <c r="Y99" i="1"/>
  <c r="Y98" i="1"/>
  <c r="AJ29" i="1" s="1"/>
  <c r="AM29" i="1"/>
  <c r="AM28" i="1"/>
  <c r="AK28" i="1"/>
  <c r="AG25" i="1"/>
  <c r="X59" i="1"/>
  <c r="Y59" i="1"/>
  <c r="Z59" i="1"/>
  <c r="AA59" i="1"/>
  <c r="AB59" i="1"/>
  <c r="AC59" i="1"/>
  <c r="X60" i="1"/>
  <c r="Y60" i="1"/>
  <c r="AB60" i="1"/>
  <c r="AC60" i="1"/>
  <c r="AG30" i="1"/>
  <c r="AG28" i="1"/>
  <c r="AH25" i="1"/>
  <c r="AI25" i="1"/>
  <c r="AJ25" i="1"/>
  <c r="AK25" i="1"/>
  <c r="AM25" i="1"/>
  <c r="AH26" i="1"/>
  <c r="AI26" i="1"/>
  <c r="AJ26" i="1"/>
  <c r="AK26" i="1"/>
  <c r="AL26" i="1"/>
  <c r="AM26" i="1"/>
  <c r="AN26" i="1"/>
  <c r="AH27" i="1"/>
  <c r="AI27" i="1"/>
  <c r="AJ27" i="1"/>
  <c r="AK27" i="1"/>
  <c r="AL27" i="1"/>
  <c r="AM27" i="1"/>
  <c r="AN27" i="1"/>
  <c r="AI28" i="1"/>
  <c r="AJ28" i="1"/>
  <c r="AL28" i="1"/>
  <c r="AN28" i="1"/>
  <c r="AH29" i="1"/>
  <c r="AK29" i="1"/>
  <c r="AL29" i="1"/>
  <c r="AN29" i="1"/>
  <c r="AH30" i="1"/>
  <c r="AI30" i="1"/>
  <c r="AJ30" i="1"/>
  <c r="AK30" i="1"/>
  <c r="AL30" i="1"/>
  <c r="AM30" i="1"/>
  <c r="AN30" i="1"/>
  <c r="AH31" i="1"/>
  <c r="AI31" i="1"/>
  <c r="AJ31" i="1"/>
  <c r="AK31" i="1"/>
  <c r="AL31" i="1"/>
  <c r="AM31" i="1"/>
  <c r="AN31" i="1"/>
  <c r="AJ32" i="1"/>
  <c r="AL32" i="1"/>
  <c r="AM32" i="1"/>
  <c r="AN32" i="1"/>
  <c r="AG27" i="1"/>
  <c r="AG29" i="1"/>
  <c r="Y173" i="1"/>
  <c r="X173" i="1"/>
  <c r="V173" i="1"/>
  <c r="AA173" i="1"/>
  <c r="AC173" i="1"/>
  <c r="Y101" i="1"/>
  <c r="W100" i="1"/>
  <c r="W99" i="1"/>
  <c r="AB101" i="1"/>
  <c r="AB102" i="1" s="1"/>
  <c r="AA131" i="1"/>
  <c r="AB131" i="1"/>
  <c r="X134" i="1"/>
  <c r="X131" i="1"/>
  <c r="AB129" i="1"/>
  <c r="W131" i="1"/>
  <c r="X129" i="1"/>
  <c r="Z128" i="1"/>
  <c r="Y136" i="1"/>
  <c r="W136" i="1"/>
  <c r="AB136" i="1"/>
  <c r="X100" i="1"/>
  <c r="X102" i="1" s="1"/>
  <c r="X99" i="1"/>
  <c r="AA101" i="1"/>
  <c r="AB99" i="1"/>
  <c r="Z99" i="1"/>
  <c r="Y100" i="1"/>
  <c r="X98" i="1"/>
  <c r="X97" i="1"/>
  <c r="W98" i="1"/>
  <c r="X95" i="1"/>
  <c r="V99" i="1"/>
  <c r="V98" i="1"/>
  <c r="V97" i="1"/>
  <c r="V96" i="1"/>
  <c r="V95" i="1"/>
  <c r="W102" i="1"/>
  <c r="V102" i="1"/>
  <c r="AC102" i="1"/>
  <c r="AA102" i="1"/>
  <c r="Z102" i="1"/>
  <c r="Y102" i="1"/>
  <c r="V136" i="1" l="1"/>
  <c r="AG26" i="1"/>
  <c r="AH28" i="1"/>
  <c r="AA136" i="1"/>
  <c r="X136" i="1"/>
  <c r="AK32" i="1"/>
  <c r="AI32" i="1"/>
  <c r="AB173" i="1"/>
  <c r="W173" i="1"/>
  <c r="Z173" i="1"/>
  <c r="AC136" i="1"/>
  <c r="AC65" i="1"/>
  <c r="AA66" i="1"/>
  <c r="AC63" i="1"/>
  <c r="AB63" i="1"/>
  <c r="AA63" i="1"/>
  <c r="AA62" i="1"/>
  <c r="Y65" i="1"/>
  <c r="AC61" i="1"/>
  <c r="AB61" i="1"/>
  <c r="AA61" i="1"/>
  <c r="Z61" i="1"/>
  <c r="W64" i="1"/>
  <c r="W63" i="1"/>
  <c r="V60" i="1"/>
  <c r="AC62" i="1"/>
  <c r="Z62" i="1"/>
  <c r="Y61" i="1"/>
  <c r="AB32" i="1"/>
  <c r="AA32" i="1"/>
  <c r="AA31" i="1"/>
  <c r="Z32" i="1"/>
  <c r="Z31" i="1"/>
  <c r="Z30" i="1"/>
  <c r="AC27" i="1"/>
  <c r="AC28" i="1"/>
  <c r="AB28" i="1"/>
  <c r="AA28" i="1"/>
  <c r="Z28" i="1"/>
  <c r="AB27" i="1"/>
  <c r="AA27" i="1"/>
  <c r="Z27" i="1"/>
  <c r="Y27" i="1"/>
  <c r="AC26" i="1"/>
  <c r="AB26" i="1"/>
  <c r="AA26" i="1"/>
  <c r="Z26" i="1"/>
  <c r="Y26" i="1"/>
  <c r="X26" i="1"/>
  <c r="AC25" i="1"/>
  <c r="AB25" i="1"/>
  <c r="AA25" i="1"/>
  <c r="Z25" i="1"/>
  <c r="Y25" i="1"/>
  <c r="X25" i="1"/>
  <c r="V26" i="1"/>
  <c r="AH33" i="1" l="1"/>
  <c r="AP32" i="1" s="1"/>
  <c r="AG33" i="1"/>
  <c r="AO32" i="1" s="1"/>
  <c r="C34" i="9"/>
  <c r="AI33" i="1"/>
  <c r="AQ26" i="1" s="1"/>
  <c r="AJ33" i="1"/>
  <c r="AR27" i="1" s="1"/>
  <c r="AK33" i="1"/>
  <c r="W67" i="1"/>
  <c r="Y67" i="1"/>
  <c r="X67" i="1"/>
  <c r="Z67" i="1"/>
  <c r="AA67" i="1"/>
  <c r="AB67" i="1"/>
  <c r="AC67" i="1"/>
  <c r="V67" i="1"/>
  <c r="AC33" i="1"/>
  <c r="V33" i="1"/>
  <c r="Z33" i="1"/>
  <c r="AA33" i="1"/>
  <c r="Y33" i="1"/>
  <c r="W33" i="1"/>
  <c r="AB33" i="1"/>
  <c r="X33" i="1"/>
  <c r="AP26" i="1" l="1"/>
  <c r="AP25" i="1"/>
  <c r="AO25" i="1"/>
  <c r="AO27" i="1"/>
  <c r="AO26" i="1"/>
  <c r="AO28" i="1"/>
  <c r="AO30" i="1"/>
  <c r="AO29" i="1"/>
  <c r="AP27" i="1"/>
  <c r="AP28" i="1"/>
  <c r="AR29" i="1"/>
  <c r="AQ29" i="1"/>
  <c r="AQ27" i="1"/>
  <c r="AQ32" i="1"/>
  <c r="AQ31" i="1"/>
  <c r="AQ28" i="1"/>
  <c r="AS30" i="1"/>
  <c r="AS26" i="1"/>
  <c r="AS25" i="1"/>
  <c r="AR28" i="1"/>
  <c r="AQ30" i="1"/>
  <c r="AR30" i="1"/>
  <c r="AO31" i="1"/>
  <c r="AQ25" i="1"/>
  <c r="AS29" i="1"/>
  <c r="AM33" i="1"/>
  <c r="AR25" i="1"/>
  <c r="AR31" i="1"/>
  <c r="AP29" i="1"/>
  <c r="AR26" i="1"/>
  <c r="AR32" i="1"/>
  <c r="AS32" i="1"/>
  <c r="AS27" i="1"/>
  <c r="AL33" i="1"/>
  <c r="AT32" i="1" s="1"/>
  <c r="AP31" i="1"/>
  <c r="AS31" i="1"/>
  <c r="AS28" i="1"/>
  <c r="AP30" i="1"/>
  <c r="AV28" i="1"/>
  <c r="AV25" i="1" l="1"/>
  <c r="AV32" i="1"/>
  <c r="AV31" i="1"/>
  <c r="AV26" i="1"/>
  <c r="AV29" i="1"/>
  <c r="AV30" i="1"/>
  <c r="AU32" i="1"/>
  <c r="AU29" i="1"/>
  <c r="AU30" i="1"/>
  <c r="AU31" i="1"/>
  <c r="AU26" i="1"/>
  <c r="AU28" i="1"/>
  <c r="AU25" i="1"/>
  <c r="AT29" i="1"/>
  <c r="AT30" i="1"/>
  <c r="AT31" i="1"/>
  <c r="AT26" i="1"/>
  <c r="AT25" i="1"/>
  <c r="AT28" i="1"/>
  <c r="AU27" i="1"/>
  <c r="AV27" i="1"/>
  <c r="AT27" i="1"/>
  <c r="AW30" i="1" l="1"/>
  <c r="AX30" i="1" s="1"/>
  <c r="AZ30" i="1" s="1"/>
  <c r="AW32" i="1"/>
  <c r="AX32" i="1" s="1"/>
  <c r="AZ32" i="1" s="1"/>
  <c r="AW28" i="1"/>
  <c r="AX28" i="1" s="1"/>
  <c r="AZ28" i="1" s="1"/>
  <c r="AW29" i="1"/>
  <c r="AX29" i="1" s="1"/>
  <c r="AZ29" i="1" s="1"/>
  <c r="AW25" i="1"/>
  <c r="AX25" i="1" s="1"/>
  <c r="AW27" i="1"/>
  <c r="AX27" i="1" s="1"/>
  <c r="AZ27" i="1" s="1"/>
  <c r="AW26" i="1"/>
  <c r="AX26" i="1" s="1"/>
  <c r="AW31" i="1"/>
  <c r="AX31" i="1" s="1"/>
  <c r="AZ31" i="1" s="1"/>
  <c r="AZ26" i="1" l="1"/>
  <c r="AG38" i="1"/>
  <c r="AZ33" i="1"/>
  <c r="AG39" i="1"/>
  <c r="AX33" i="1"/>
</calcChain>
</file>

<file path=xl/sharedStrings.xml><?xml version="1.0" encoding="utf-8"?>
<sst xmlns="http://schemas.openxmlformats.org/spreadsheetml/2006/main" count="617" uniqueCount="135">
  <si>
    <t>KRITERIA UTAMA</t>
  </si>
  <si>
    <t>RESPONDEN 1</t>
  </si>
  <si>
    <t>Kriteria A</t>
  </si>
  <si>
    <t>Skala Penilaian</t>
  </si>
  <si>
    <t>Kriteria B</t>
  </si>
  <si>
    <t>RESPONDEN 2</t>
  </si>
  <si>
    <t>RESPONDEN 3</t>
  </si>
  <si>
    <t>RESPONDEN 4</t>
  </si>
  <si>
    <t>RESPONDEN 5</t>
  </si>
  <si>
    <t>Responden 1</t>
  </si>
  <si>
    <t>Kriteria</t>
  </si>
  <si>
    <t>Responden 2</t>
  </si>
  <si>
    <t>Responden 3</t>
  </si>
  <si>
    <t>Responden 4</t>
  </si>
  <si>
    <t>Responden 5</t>
  </si>
  <si>
    <t>Rata-rata</t>
  </si>
  <si>
    <t>Adapun algoritma penyelesain metode analythical hierarchy process (AHP) yaitu sebagai berikut</t>
  </si>
  <si>
    <t>1.       Langkah 1 : Mendefinisikan terlebih dahulu kriteria kriteria yang akan dijadikan sebagai tolak ukur penyelesaian masalah dan menentukan tingkat kepentingan dari setiap kriteria.</t>
  </si>
  <si>
    <t>2.       Langkah 2 : Menghitung nilai matrix perbandingan dari masing masing kriteria berdasarkan tabel nilai kepentingan</t>
  </si>
  <si>
    <t>3.       Langkah 3 : Menghitung nilai bobot kriteria (Wj)</t>
  </si>
  <si>
    <t>4.       Langkah 4 : Menghitung nilai consistency indeks</t>
  </si>
  <si>
    <t>5.       Langkah 5 : Menghitung nilai consistency rasio</t>
  </si>
  <si>
    <t>Kriteria (n)</t>
  </si>
  <si>
    <t>ordo matrix</t>
  </si>
  <si>
    <t>RI n</t>
  </si>
  <si>
    <t>rasio index</t>
  </si>
  <si>
    <t>Kode</t>
  </si>
  <si>
    <t>Batas Administrasi</t>
  </si>
  <si>
    <t>Pertanian</t>
  </si>
  <si>
    <t>Jarak dengan Pemukiman</t>
  </si>
  <si>
    <t>Permukiman</t>
  </si>
  <si>
    <t>Jalan menuju lokasi</t>
  </si>
  <si>
    <t>Pemilik Hak Atas Tanah</t>
  </si>
  <si>
    <t>Estetika</t>
  </si>
  <si>
    <t>Kebisingan dan bau</t>
  </si>
  <si>
    <t>Intensitas Hujan</t>
  </si>
  <si>
    <t>Dalam memilih lokasi TPST, kriteria manakah yang lebih penting dibandingkan kriteria-kriteria berikut:</t>
  </si>
  <si>
    <t>Jumlah</t>
  </si>
  <si>
    <t>Nilai Eigen</t>
  </si>
  <si>
    <t>CI = (Lamda Max-n)/(n-1)</t>
  </si>
  <si>
    <t>Lamda Max</t>
  </si>
  <si>
    <t>Parameter</t>
  </si>
  <si>
    <t>Bobot</t>
  </si>
  <si>
    <t>Nilai</t>
  </si>
  <si>
    <t>Batas administratif</t>
  </si>
  <si>
    <t>a. Dalam batas administratif</t>
  </si>
  <si>
    <t>c. Diluar batas administrasi</t>
  </si>
  <si>
    <t>a. Berlokasi di lahan tidak produktif</t>
  </si>
  <si>
    <t>b. Tidak berdampak terhadap pertanian sekitar</t>
  </si>
  <si>
    <t>c. Berlokasi di tanah pertanian produktif</t>
  </si>
  <si>
    <t>a. Jarak dari perumahan terdekat &gt;500 m</t>
  </si>
  <si>
    <t>a. Datar dengan kondisi baik</t>
  </si>
  <si>
    <t>b. Datar dengan kondisi buruk</t>
  </si>
  <si>
    <t>c. naik/turun</t>
  </si>
  <si>
    <t>a. pemerintah daerah /pusat</t>
  </si>
  <si>
    <t>b. pribadi (satu) atau swasta/perusahaan (satu)</t>
  </si>
  <si>
    <t>c. organisasi social/agama</t>
  </si>
  <si>
    <t>a. Operasi perlindungan tidak terlihat dari luar</t>
  </si>
  <si>
    <t>b. Operasi perlindungan sedikit terlihat dari luar</t>
  </si>
  <si>
    <t>c. Operasi perlindungan terlihat dari luar</t>
  </si>
  <si>
    <t>a. Terdapat zona penyangga</t>
  </si>
  <si>
    <t>b. Terdapat zona penyangga yang terbatas</t>
  </si>
  <si>
    <t>c. Tidak terdapat penyangga</t>
  </si>
  <si>
    <t>a. &lt; 500 mm/tahun</t>
  </si>
  <si>
    <t>b. 500 – 1000 mm/tahun</t>
  </si>
  <si>
    <t>c. &gt; 1000 mm/tahun</t>
  </si>
  <si>
    <t>Normalisasi</t>
  </si>
  <si>
    <t>TPST Gapuk</t>
  </si>
  <si>
    <t>TPST Kebon Ayu</t>
  </si>
  <si>
    <t>TPST Taman Ayu</t>
  </si>
  <si>
    <t>TPST Kediri</t>
  </si>
  <si>
    <t>TPST Gunungsari</t>
  </si>
  <si>
    <t>TOTAL</t>
  </si>
  <si>
    <t>No.</t>
  </si>
  <si>
    <t>b. Diluar batas administratif tetapi dalam satu sistem pengelolaan sampah terpadu</t>
  </si>
  <si>
    <t>Matrik Perbandingan Berdasarkan Kriteria Utama</t>
  </si>
  <si>
    <t>Kondisi</t>
  </si>
  <si>
    <t>CR = CI/RI</t>
  </si>
  <si>
    <t>b. Jarak dari perumahan terdekat 300-500 m</t>
  </si>
  <si>
    <t>c. Jarak dari perumahan terdekat &lt;300 m</t>
  </si>
  <si>
    <t>K1</t>
  </si>
  <si>
    <t>K2</t>
  </si>
  <si>
    <t>K3</t>
  </si>
  <si>
    <t>K4</t>
  </si>
  <si>
    <t>K5</t>
  </si>
  <si>
    <t>K6</t>
  </si>
  <si>
    <t>K7</t>
  </si>
  <si>
    <t>K8</t>
  </si>
  <si>
    <t>Prioritas</t>
  </si>
  <si>
    <t>Berada di dalam batas administrasi Kabupaten Lombok Barat, Kecamatan Gerung</t>
  </si>
  <si>
    <t>Diluar kawasan pertanian dengan jarak ± 150 Meter</t>
  </si>
  <si>
    <t>Jarak dengan permukiman terdekat ± 183 Meter</t>
  </si>
  <si>
    <t>Kondisi jalan utama berupa aspal dan datar, serta jalan masuk di Lokasi ± 100 Meter berupa perkerasan tanah</t>
  </si>
  <si>
    <t>Tanah Pemda Lombok Barat dengan luas ± 2.1 Ha</t>
  </si>
  <si>
    <t>Keberadaan calon Lokasi TPST ± 100 meter dari jalan utama (tidak terlihat dari jalan utama)</t>
  </si>
  <si>
    <t>Terdapat daerah penyangga berupa kebun dan pegunungan</t>
  </si>
  <si>
    <t>Skor</t>
  </si>
  <si>
    <t>Curah Hujan (mm/tahun)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</si>
  <si>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</si>
  <si>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</si>
  <si>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</si>
  <si>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</si>
  <si>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</si>
  <si>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</si>
  <si>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</si>
  <si>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</si>
  <si>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</si>
  <si>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</si>
  <si>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</si>
  <si>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</si>
  <si>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Bulan</t>
  </si>
  <si>
    <t>Rerata Curah Hujan di Kab. Lombok Barat Tahun 2024 sebesar 128 mm/tahun</t>
  </si>
  <si>
    <t>Diluar kawasan pertanian dengan jarak ± 200 Meter</t>
  </si>
  <si>
    <t>Jarak dengan permukiman terdekat ± 50 Meter</t>
  </si>
  <si>
    <t>Kondisi jalan utama berupa aspal dan naik/turun, serta jalan masuk di Lokasi ± 150 Meter berupa perkerasan tanah</t>
  </si>
  <si>
    <t>Tanah milik Masyarakat (1 orang) dengan luas ± 9.20 Ha</t>
  </si>
  <si>
    <t>Keberadaan calon Lokasi TPST ± 150 meter dari jalan utama (tidak terlihat dari jalan utama)</t>
  </si>
  <si>
    <t>Diluar kawasan pertanian dengan jarak ± 80 Meter</t>
  </si>
  <si>
    <t>Jarak dengan permukiman terdekat ± 175 Meter</t>
  </si>
  <si>
    <t>Kondisi jalan utama berupa aspal dan datar, serta jalan masuk di Lokasi ± 150 Meter berupa perkerasan tanah</t>
  </si>
  <si>
    <t>Tanah milik Masyarakat dengan luas ± 5 Ha</t>
  </si>
  <si>
    <t>Berada di luar batas administrasi Kabupaten Lombok Barat</t>
  </si>
  <si>
    <t>Didalam kawasan pertanian produktif</t>
  </si>
  <si>
    <t>Jarak dengan permukiman terdekat ± 80 Meter</t>
  </si>
  <si>
    <t>Kondisi jalan utama berupa aspal dan datar, serta jalan masuk di Lokasi ± 120 Meter berupa perkerasan tanah</t>
  </si>
  <si>
    <t>Tanah milik Masyarakat dengan luas ± 0.6 Ha</t>
  </si>
  <si>
    <t>Keberadaan calon Lokasi TPST ± 120 meter dari jalan utama</t>
  </si>
  <si>
    <t>Terdapat daerah penyangga terbatas berupa semak belukar</t>
  </si>
  <si>
    <t>Berada di dalam batas administrasi Kabupaten Lombok Barat, Kecamatan Gunungsari</t>
  </si>
  <si>
    <t>Bukan kawasan pertanian produktif</t>
  </si>
  <si>
    <t>Jarak dengan permukiman terdekat ± 200 Meter</t>
  </si>
  <si>
    <t>Kondisi jalan utama berupa aspal dan rabat beton, serta naik/turun</t>
  </si>
  <si>
    <t>Tanah milik Pemda Lombok Barat dengan luas ± 0.8 Ha</t>
  </si>
  <si>
    <t>Keberadaan calon Lokasi TPST ± 420 meter dari jalan utama</t>
  </si>
  <si>
    <t>Terdapat daerah penyangga terbatas berupa perkebunan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</si>
</sst>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0.0000"/>
  </numFmts>
  <fonts count="3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 Black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indexed="10"/>
      <name val="Times New Roman"/>
      <family val="1"/>
      <charset val="134"/>
    </font>
    <font>
      <b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Ubuntu"/>
    </font>
    <font>
      <sz val="11"/>
      <color theme="1"/>
      <name val="Ubuntu"/>
    </font>
    <font>
      <b/>
      <sz val="11"/>
      <color rgb="FF000000"/>
      <name val="Ubuntu"/>
    </font>
    <font>
      <b/>
      <sz val="11"/>
      <name val="Ubuntu"/>
    </font>
    <font>
      <sz val="10"/>
      <color rgb="FF000000"/>
      <name val="Ubuntu"/>
    </font>
    <font>
      <sz val="10"/>
      <color theme="1"/>
      <name val="Ubuntu"/>
    </font>
    <font>
      <b/>
      <sz val="10"/>
      <color theme="1"/>
      <name val="Ubuntu"/>
    </font>
    <font>
      <b/>
      <sz val="10"/>
      <color rgb="FF000000"/>
      <name val="Ubuntu"/>
    </font>
    <font>
      <sz val="10"/>
      <color rgb="FF000000"/>
      <name val="Ubuntu"/>
      <family val="2"/>
    </font>
    <font>
      <b/>
      <sz val="10"/>
      <color rgb="FF000000"/>
      <name val="Ubuntu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2F0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2" fontId="8" fillId="0" borderId="0" xfId="1" applyNumberFormat="1" applyFont="1">
      <alignment vertical="center"/>
    </xf>
    <xf numFmtId="0" fontId="2" fillId="0" borderId="1" xfId="1" applyFont="1" applyBorder="1">
      <alignment vertical="center"/>
    </xf>
    <xf numFmtId="0" fontId="4" fillId="5" borderId="1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7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12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indent="5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2" fontId="5" fillId="0" borderId="1" xfId="1" applyNumberFormat="1" applyFont="1" applyBorder="1" applyAlignment="1">
      <alignment horizontal="left" vertical="center"/>
    </xf>
    <xf numFmtId="2" fontId="5" fillId="0" borderId="0" xfId="1" applyNumberFormat="1" applyFont="1" applyAlignment="1">
      <alignment horizontal="left" vertical="center"/>
    </xf>
    <xf numFmtId="0" fontId="15" fillId="0" borderId="0" xfId="0" applyFont="1" applyAlignment="1">
      <alignment horizontal="left" vertical="center" indent="5"/>
    </xf>
    <xf numFmtId="0" fontId="13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2" fontId="4" fillId="0" borderId="1" xfId="1" applyNumberFormat="1" applyFont="1" applyBorder="1" applyAlignment="1">
      <alignment horizontal="left" vertical="center"/>
    </xf>
    <xf numFmtId="2" fontId="4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/>
    </xf>
    <xf numFmtId="2" fontId="4" fillId="6" borderId="1" xfId="1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2" fontId="4" fillId="5" borderId="1" xfId="1" applyNumberFormat="1" applyFont="1" applyFill="1" applyBorder="1" applyAlignment="1">
      <alignment horizontal="center" vertical="center"/>
    </xf>
    <xf numFmtId="0" fontId="18" fillId="5" borderId="1" xfId="1" applyFont="1" applyFill="1" applyBorder="1">
      <alignment vertical="center"/>
    </xf>
    <xf numFmtId="2" fontId="0" fillId="0" borderId="0" xfId="0" applyNumberFormat="1"/>
    <xf numFmtId="2" fontId="4" fillId="0" borderId="1" xfId="1" applyNumberFormat="1" applyFont="1" applyBorder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18" fillId="3" borderId="1" xfId="1" applyFont="1" applyFill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11" fillId="0" borderId="0" xfId="0" applyNumberFormat="1" applyFont="1"/>
    <xf numFmtId="0" fontId="19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top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2" fontId="4" fillId="0" borderId="5" xfId="1" applyNumberFormat="1" applyFont="1" applyBorder="1" applyAlignment="1">
      <alignment horizontal="center" vertical="center"/>
    </xf>
    <xf numFmtId="2" fontId="9" fillId="0" borderId="1" xfId="0" applyNumberFormat="1" applyFont="1" applyBorder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/>
    </xf>
    <xf numFmtId="0" fontId="18" fillId="2" borderId="1" xfId="1" applyFont="1" applyFill="1" applyBorder="1">
      <alignment vertical="center"/>
    </xf>
    <xf numFmtId="1" fontId="21" fillId="0" borderId="0" xfId="0" applyNumberFormat="1" applyFont="1"/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1" xfId="1" applyFont="1" applyBorder="1" applyAlignment="1">
      <alignment horizontal="center" vertical="center"/>
    </xf>
    <xf numFmtId="2" fontId="27" fillId="0" borderId="1" xfId="1" applyNumberFormat="1" applyFont="1" applyBorder="1" applyAlignment="1">
      <alignment horizontal="left" vertical="center"/>
    </xf>
    <xf numFmtId="2" fontId="27" fillId="0" borderId="0" xfId="1" applyNumberFormat="1" applyFont="1" applyAlignment="1">
      <alignment horizontal="left" vertical="center"/>
    </xf>
    <xf numFmtId="0" fontId="29" fillId="0" borderId="0" xfId="0" applyFont="1"/>
    <xf numFmtId="0" fontId="29" fillId="0" borderId="1" xfId="0" applyFont="1" applyBorder="1"/>
    <xf numFmtId="0" fontId="28" fillId="0" borderId="1" xfId="0" applyFont="1" applyBorder="1" applyAlignment="1">
      <alignment horizontal="center" vertical="top" wrapText="1" readingOrder="1"/>
    </xf>
    <xf numFmtId="0" fontId="28" fillId="0" borderId="1" xfId="0" applyFont="1" applyBorder="1" applyAlignment="1">
      <alignment horizontal="left" vertical="top" wrapText="1" readingOrder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1" fontId="30" fillId="0" borderId="1" xfId="0" applyNumberFormat="1" applyFont="1" applyBorder="1"/>
    <xf numFmtId="0" fontId="29" fillId="0" borderId="1" xfId="0" applyFont="1" applyBorder="1" applyAlignment="1">
      <alignment vertical="top" wrapText="1"/>
    </xf>
    <xf numFmtId="0" fontId="31" fillId="9" borderId="1" xfId="0" applyFont="1" applyFill="1" applyBorder="1" applyAlignment="1">
      <alignment horizontal="center" vertical="center" wrapText="1" readingOrder="1"/>
    </xf>
    <xf numFmtId="0" fontId="29" fillId="0" borderId="1" xfId="0" applyFont="1" applyBorder="1" applyAlignment="1">
      <alignment horizontal="center" vertical="top"/>
    </xf>
    <xf numFmtId="0" fontId="32" fillId="0" borderId="1" xfId="0" applyFont="1" applyBorder="1" applyAlignment="1">
      <alignment horizontal="center" vertical="top" wrapText="1" readingOrder="1"/>
    </xf>
    <xf numFmtId="0" fontId="32" fillId="0" borderId="1" xfId="0" applyFont="1" applyBorder="1" applyAlignment="1">
      <alignment horizontal="left" vertical="top" wrapText="1" readingOrder="1"/>
    </xf>
    <xf numFmtId="0" fontId="33" fillId="9" borderId="1" xfId="0" applyFont="1" applyFill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" fontId="23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368299</xdr:colOff>
      <xdr:row>8</xdr:row>
      <xdr:rowOff>50800</xdr:rowOff>
    </xdr:from>
    <xdr:to>
      <xdr:col>11</xdr:col>
      <xdr:colOff>579154</xdr:colOff>
      <xdr:row>24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32C26-50DE-2556-E799-7120058B73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321" t="10417" r="28125" b="13542"/>
        <a:stretch/>
      </xdr:blipFill>
      <xdr:spPr>
        <a:xfrm>
          <a:off x="7696199" y="3136900"/>
          <a:ext cx="3258855" cy="320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93"/>
  <sheetViews>
    <sheetView tabSelected="1" zoomScale="70" zoomScaleNormal="70" workbookViewId="0">
      <selection activeCell="AW38" sqref="AW38"/>
    </sheetView>
  </sheetViews>
  <sheetFormatPr defaultRowHeight="14.5"/>
  <cols>
    <col min="1" max="1" width="23.7265625" bestFit="1" customWidth="1"/>
    <col min="2" max="18" width="2.54296875" bestFit="1" customWidth="1"/>
    <col min="19" max="19" width="26.1796875" customWidth="1"/>
    <col min="20" max="20" width="12.453125" customWidth="1"/>
    <col min="21" max="21" width="23.54296875" bestFit="1" customWidth="1"/>
    <col min="22" max="22" width="13.81640625" bestFit="1" customWidth="1"/>
    <col min="23" max="23" width="13.7265625" customWidth="1"/>
    <col min="24" max="24" width="9.453125" bestFit="1" customWidth="1"/>
    <col min="25" max="25" width="13.453125" bestFit="1" customWidth="1"/>
    <col min="26" max="26" width="14.54296875" bestFit="1" customWidth="1"/>
    <col min="27" max="30" width="14.54296875" customWidth="1"/>
    <col min="32" max="32" width="27" customWidth="1"/>
    <col min="33" max="33" width="16.54296875" customWidth="1"/>
    <col min="34" max="34" width="15" customWidth="1"/>
    <col min="35" max="35" width="10.36328125" bestFit="1" customWidth="1"/>
    <col min="36" max="36" width="13.6328125" bestFit="1" customWidth="1"/>
    <col min="37" max="37" width="17.7265625" bestFit="1" customWidth="1"/>
    <col min="38" max="40" width="14.54296875" customWidth="1"/>
    <col min="41" max="41" width="8.54296875" customWidth="1"/>
    <col min="42" max="42" width="11" customWidth="1"/>
    <col min="43" max="43" width="6.7265625" customWidth="1"/>
    <col min="44" max="44" width="10.54296875" customWidth="1"/>
    <col min="45" max="45" width="8.81640625" customWidth="1"/>
    <col min="46" max="46" width="9.90625" customWidth="1"/>
    <col min="47" max="47" width="7.7265625" customWidth="1"/>
    <col min="48" max="48" width="10.26953125" customWidth="1"/>
    <col min="49" max="49" width="8.6328125" customWidth="1"/>
    <col min="50" max="50" width="11.26953125" customWidth="1"/>
    <col min="51" max="51" width="7.54296875" customWidth="1"/>
    <col min="52" max="52" width="7.81640625" customWidth="1"/>
    <col min="53" max="53" width="10.81640625" customWidth="1"/>
    <col min="54" max="54" width="7.26953125" customWidth="1"/>
    <col min="55" max="55" width="9.90625" customWidth="1"/>
    <col min="56" max="56" width="7.54296875" customWidth="1"/>
    <col min="57" max="57" width="9.1796875" customWidth="1"/>
    <col min="58" max="58" width="13.7265625" customWidth="1"/>
    <col min="59" max="59" width="14.453125" customWidth="1"/>
    <col min="61" max="61" width="13.54296875" bestFit="1" customWidth="1"/>
    <col min="62" max="62" width="14.54296875" bestFit="1" customWidth="1"/>
    <col min="63" max="63" width="11.1796875" bestFit="1" customWidth="1"/>
    <col min="73" max="73" width="5" customWidth="1"/>
    <col min="74" max="74" width="4.81640625" customWidth="1"/>
  </cols>
  <sheetData>
    <row r="1" spans="1:36" ht="21">
      <c r="A1" s="18" t="s">
        <v>16</v>
      </c>
      <c r="B1" s="19"/>
      <c r="C1" s="20"/>
      <c r="D1" s="20"/>
      <c r="E1" s="20"/>
      <c r="F1" s="20"/>
      <c r="G1" s="20"/>
    </row>
    <row r="2" spans="1:36" ht="21">
      <c r="A2" s="16" t="s">
        <v>17</v>
      </c>
      <c r="B2" s="19"/>
      <c r="C2" s="20"/>
      <c r="D2" s="20"/>
      <c r="E2" s="20"/>
      <c r="F2" s="20"/>
      <c r="G2" s="20"/>
    </row>
    <row r="3" spans="1:36" ht="21">
      <c r="A3" s="16" t="s">
        <v>18</v>
      </c>
      <c r="B3" s="19"/>
      <c r="C3" s="20"/>
      <c r="D3" s="20"/>
      <c r="E3" s="20"/>
      <c r="F3" s="20"/>
      <c r="G3" s="20"/>
    </row>
    <row r="4" spans="1:36" ht="21">
      <c r="A4" s="16" t="s">
        <v>19</v>
      </c>
      <c r="B4" s="19"/>
      <c r="C4" s="20"/>
      <c r="D4" s="20"/>
      <c r="E4" s="20"/>
      <c r="F4" s="20"/>
      <c r="G4" s="20"/>
    </row>
    <row r="5" spans="1:36" ht="21">
      <c r="A5" s="16" t="s">
        <v>20</v>
      </c>
      <c r="B5" s="19"/>
      <c r="C5" s="20"/>
      <c r="D5" s="20"/>
      <c r="E5" s="20"/>
      <c r="F5" s="20"/>
      <c r="G5" s="20"/>
    </row>
    <row r="6" spans="1:36" ht="21">
      <c r="A6" s="16" t="s">
        <v>21</v>
      </c>
      <c r="B6" s="19"/>
      <c r="C6" s="20"/>
      <c r="D6" s="20"/>
      <c r="E6" s="20"/>
      <c r="F6" s="20"/>
      <c r="G6" s="20"/>
    </row>
    <row r="7" spans="1:36">
      <c r="T7" t="s">
        <v>22</v>
      </c>
      <c r="U7" s="12" t="s">
        <v>23</v>
      </c>
      <c r="V7" s="12">
        <v>1</v>
      </c>
      <c r="W7" s="12">
        <v>2</v>
      </c>
      <c r="X7" s="12">
        <v>3</v>
      </c>
      <c r="Y7" s="12">
        <v>4</v>
      </c>
      <c r="Z7" s="12">
        <v>5</v>
      </c>
      <c r="AA7" s="12">
        <v>6</v>
      </c>
      <c r="AB7" s="12">
        <v>7</v>
      </c>
      <c r="AC7" s="12">
        <v>8</v>
      </c>
      <c r="AD7" s="12">
        <v>9</v>
      </c>
      <c r="AE7" s="12">
        <v>10</v>
      </c>
      <c r="AF7" s="12">
        <v>11</v>
      </c>
      <c r="AG7" s="12">
        <v>12</v>
      </c>
      <c r="AH7" s="12">
        <v>13</v>
      </c>
      <c r="AI7" s="12">
        <v>14</v>
      </c>
      <c r="AJ7" s="13">
        <v>15</v>
      </c>
    </row>
    <row r="8" spans="1:36">
      <c r="T8" t="s">
        <v>24</v>
      </c>
      <c r="U8" s="12" t="s">
        <v>25</v>
      </c>
      <c r="V8" s="12">
        <v>0</v>
      </c>
      <c r="W8" s="12">
        <v>0</v>
      </c>
      <c r="X8" s="12">
        <v>0.57999999999999996</v>
      </c>
      <c r="Y8" s="12">
        <v>0.9</v>
      </c>
      <c r="Z8" s="12">
        <v>1.1200000000000001</v>
      </c>
      <c r="AA8" s="12">
        <v>1.24</v>
      </c>
      <c r="AB8" s="12">
        <v>1.32</v>
      </c>
      <c r="AC8" s="12">
        <v>1.41</v>
      </c>
      <c r="AD8" s="12">
        <v>1.46</v>
      </c>
      <c r="AE8" s="12">
        <v>1.49</v>
      </c>
      <c r="AF8" s="12">
        <v>1.51</v>
      </c>
      <c r="AG8" s="12">
        <v>1.48</v>
      </c>
      <c r="AH8" s="12">
        <v>1.56</v>
      </c>
      <c r="AI8" s="12">
        <v>1.57</v>
      </c>
      <c r="AJ8" s="13">
        <v>1.59</v>
      </c>
    </row>
    <row r="10" spans="1:36" ht="17.5">
      <c r="A10" s="11" t="s">
        <v>17</v>
      </c>
    </row>
    <row r="11" spans="1:36">
      <c r="S11" s="69" t="s">
        <v>10</v>
      </c>
      <c r="T11" s="67" t="s">
        <v>26</v>
      </c>
    </row>
    <row r="12" spans="1:36">
      <c r="S12" s="70" t="s">
        <v>27</v>
      </c>
      <c r="T12" s="68" t="s">
        <v>80</v>
      </c>
    </row>
    <row r="13" spans="1:36">
      <c r="S13" s="70" t="s">
        <v>28</v>
      </c>
      <c r="T13" s="68" t="s">
        <v>81</v>
      </c>
    </row>
    <row r="14" spans="1:36">
      <c r="S14" s="70" t="s">
        <v>30</v>
      </c>
      <c r="T14" s="68" t="s">
        <v>82</v>
      </c>
    </row>
    <row r="15" spans="1:36">
      <c r="S15" s="70" t="s">
        <v>31</v>
      </c>
      <c r="T15" s="68" t="s">
        <v>83</v>
      </c>
    </row>
    <row r="16" spans="1:36">
      <c r="S16" s="70" t="s">
        <v>32</v>
      </c>
      <c r="T16" s="68" t="s">
        <v>84</v>
      </c>
    </row>
    <row r="17" spans="1:63">
      <c r="S17" s="71" t="s">
        <v>33</v>
      </c>
      <c r="T17" s="68" t="s">
        <v>85</v>
      </c>
    </row>
    <row r="18" spans="1:63">
      <c r="S18" s="71" t="s">
        <v>34</v>
      </c>
      <c r="T18" s="68" t="s">
        <v>86</v>
      </c>
    </row>
    <row r="19" spans="1:63">
      <c r="S19" s="71" t="s">
        <v>35</v>
      </c>
      <c r="T19" s="68" t="s">
        <v>87</v>
      </c>
    </row>
    <row r="20" spans="1:63" ht="15.5">
      <c r="S20" s="15"/>
    </row>
    <row r="21" spans="1:63" ht="20">
      <c r="A21" s="11" t="s">
        <v>18</v>
      </c>
      <c r="S21" s="15"/>
      <c r="AF21" s="16" t="s">
        <v>19</v>
      </c>
      <c r="BE21" s="17"/>
    </row>
    <row r="22" spans="1:63" ht="18">
      <c r="A22" s="1" t="s">
        <v>0</v>
      </c>
    </row>
    <row r="23" spans="1:63" ht="15.5">
      <c r="A23" s="86" t="s">
        <v>1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U23" s="93" t="s">
        <v>9</v>
      </c>
      <c r="V23" s="93"/>
      <c r="W23" s="93"/>
      <c r="X23" s="93"/>
      <c r="Y23" s="93"/>
      <c r="Z23" s="93"/>
      <c r="AA23" s="93"/>
      <c r="AB23" s="93"/>
      <c r="AC23" s="93"/>
      <c r="AD23" s="23"/>
      <c r="AF23" s="99" t="s">
        <v>75</v>
      </c>
      <c r="AG23" s="99"/>
      <c r="AH23" s="99"/>
      <c r="AI23" s="99"/>
      <c r="AJ23" s="99"/>
      <c r="AK23" s="99"/>
      <c r="AL23" s="99"/>
      <c r="AM23" s="99"/>
      <c r="AN23" s="99"/>
      <c r="AO23" s="96"/>
      <c r="AP23" s="96"/>
      <c r="AQ23" s="96"/>
      <c r="AR23" s="96"/>
      <c r="AS23" s="96"/>
      <c r="AT23" s="96"/>
      <c r="AU23" s="96"/>
      <c r="AV23" s="96"/>
      <c r="AW23" s="39"/>
      <c r="AX23" s="39"/>
      <c r="AY23" s="39"/>
      <c r="AZ23" s="39"/>
      <c r="BA23" s="39"/>
      <c r="BB23" s="39"/>
      <c r="BC23" s="39"/>
      <c r="BE23" s="48"/>
      <c r="BF23" s="48"/>
      <c r="BG23" s="48"/>
      <c r="BH23" s="48"/>
      <c r="BI23" s="48"/>
      <c r="BJ23" s="48"/>
      <c r="BK23" s="48"/>
    </row>
    <row r="24" spans="1:63" ht="45" customHeight="1">
      <c r="A24" s="87" t="s">
        <v>36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9"/>
      <c r="U24" s="6" t="s">
        <v>10</v>
      </c>
      <c r="V24" s="7" t="s">
        <v>27</v>
      </c>
      <c r="W24" s="7" t="s">
        <v>28</v>
      </c>
      <c r="X24" s="7" t="s">
        <v>30</v>
      </c>
      <c r="Y24" s="7" t="s">
        <v>31</v>
      </c>
      <c r="Z24" s="7" t="s">
        <v>32</v>
      </c>
      <c r="AA24" s="7" t="s">
        <v>33</v>
      </c>
      <c r="AB24" s="7" t="s">
        <v>34</v>
      </c>
      <c r="AC24" s="7" t="s">
        <v>35</v>
      </c>
      <c r="AD24" s="24"/>
      <c r="AF24" s="6" t="s">
        <v>10</v>
      </c>
      <c r="AG24" s="7" t="s">
        <v>27</v>
      </c>
      <c r="AH24" s="7" t="s">
        <v>28</v>
      </c>
      <c r="AI24" s="7" t="s">
        <v>30</v>
      </c>
      <c r="AJ24" s="7" t="s">
        <v>31</v>
      </c>
      <c r="AK24" s="7" t="s">
        <v>32</v>
      </c>
      <c r="AL24" s="7" t="s">
        <v>33</v>
      </c>
      <c r="AM24" s="7" t="s">
        <v>34</v>
      </c>
      <c r="AN24" s="7" t="s">
        <v>35</v>
      </c>
      <c r="AO24" s="94" t="s">
        <v>66</v>
      </c>
      <c r="AP24" s="95"/>
      <c r="AQ24" s="95"/>
      <c r="AR24" s="95"/>
      <c r="AS24" s="95"/>
      <c r="AT24" s="95"/>
      <c r="AU24" s="95"/>
      <c r="AV24" s="95"/>
      <c r="AW24" s="7" t="s">
        <v>37</v>
      </c>
      <c r="AX24" s="7" t="s">
        <v>88</v>
      </c>
      <c r="AY24" s="40"/>
      <c r="AZ24" s="40"/>
      <c r="BA24" s="40"/>
      <c r="BB24" s="40"/>
      <c r="BC24" s="40"/>
      <c r="BE24" s="45"/>
      <c r="BF24" s="24"/>
      <c r="BG24" s="24"/>
      <c r="BH24" s="40"/>
      <c r="BI24" s="40"/>
      <c r="BJ24" s="40"/>
      <c r="BK24" s="39"/>
    </row>
    <row r="25" spans="1:63" ht="15.5">
      <c r="A25" s="6" t="s">
        <v>2</v>
      </c>
      <c r="B25" s="90" t="s">
        <v>3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  <c r="S25" s="6" t="s">
        <v>4</v>
      </c>
      <c r="U25" s="14" t="s">
        <v>27</v>
      </c>
      <c r="V25" s="26">
        <v>1</v>
      </c>
      <c r="W25" s="27">
        <v>9</v>
      </c>
      <c r="X25" s="27">
        <f>1/9</f>
        <v>0.1111111111111111</v>
      </c>
      <c r="Y25" s="27">
        <f>1/8</f>
        <v>0.125</v>
      </c>
      <c r="Z25" s="27">
        <f>1/9</f>
        <v>0.1111111111111111</v>
      </c>
      <c r="AA25" s="27">
        <f>1/6</f>
        <v>0.16666666666666666</v>
      </c>
      <c r="AB25" s="27">
        <f>1/9</f>
        <v>0.1111111111111111</v>
      </c>
      <c r="AC25" s="27">
        <f>1/8</f>
        <v>0.125</v>
      </c>
      <c r="AD25" s="25"/>
      <c r="AF25" s="14" t="s">
        <v>27</v>
      </c>
      <c r="AG25" s="8">
        <f>(V25*V59*V94*V128*V165)^(1/5)</f>
        <v>1</v>
      </c>
      <c r="AH25" s="8">
        <f t="shared" ref="AH25:AN32" si="0">(W25*W59*W94*W128*W165)^(1/5)</f>
        <v>1.4011310323534027</v>
      </c>
      <c r="AI25" s="8">
        <f t="shared" si="0"/>
        <v>0.25404674702328517</v>
      </c>
      <c r="AJ25" s="8">
        <f t="shared" si="0"/>
        <v>0.49514471114343112</v>
      </c>
      <c r="AK25" s="8">
        <f t="shared" si="0"/>
        <v>0.51728185797178661</v>
      </c>
      <c r="AL25" s="8">
        <f t="shared" si="0"/>
        <v>0.49794231699153207</v>
      </c>
      <c r="AM25" s="8">
        <f t="shared" si="0"/>
        <v>0.38821953859321889</v>
      </c>
      <c r="AN25" s="8">
        <f t="shared" si="0"/>
        <v>0.6597539553864471</v>
      </c>
      <c r="AO25" s="58">
        <f t="shared" ref="AO25:AO30" si="1">AG25/$AG$33</f>
        <v>6.3683601074376817E-2</v>
      </c>
      <c r="AP25" s="31">
        <f>AH25/$AH$33</f>
        <v>9.6846263978886779E-2</v>
      </c>
      <c r="AQ25" s="31">
        <f>AI25/$AI$33</f>
        <v>4.049034408715934E-2</v>
      </c>
      <c r="AR25" s="31">
        <f>AJ25/$AJ$33</f>
        <v>5.1585252986729051E-2</v>
      </c>
      <c r="AS25" s="31">
        <f>AK25/$AK$33</f>
        <v>9.0082720024720925E-2</v>
      </c>
      <c r="AT25" s="31">
        <f>AL25/$AL$33</f>
        <v>7.4093382304913538E-2</v>
      </c>
      <c r="AU25" s="31">
        <f>AM25/$AM$33</f>
        <v>4.5408383222835108E-2</v>
      </c>
      <c r="AV25" s="31">
        <f>AN25/$AN$33</f>
        <v>4.9366470617365751E-2</v>
      </c>
      <c r="AW25" s="31">
        <f>SUM(AO25:AV25)</f>
        <v>0.51155641829698728</v>
      </c>
      <c r="AX25" s="31">
        <f>AW25/8</f>
        <v>6.394455228712341E-2</v>
      </c>
      <c r="AY25" s="41"/>
      <c r="AZ25" s="105">
        <f>AX25*100</f>
        <v>6.3944552287123413</v>
      </c>
      <c r="BA25" s="62"/>
      <c r="BB25" s="41"/>
      <c r="BC25" s="63">
        <f>AW25/AX25</f>
        <v>8</v>
      </c>
      <c r="BE25" s="46"/>
      <c r="BF25" s="41"/>
      <c r="BG25" s="41"/>
      <c r="BH25" s="41"/>
      <c r="BI25" s="41"/>
      <c r="BJ25" s="41"/>
      <c r="BK25" s="47"/>
    </row>
    <row r="26" spans="1:63" ht="15.5">
      <c r="A26" s="2" t="s">
        <v>27</v>
      </c>
      <c r="B26" s="29">
        <v>9</v>
      </c>
      <c r="C26" s="3">
        <v>8</v>
      </c>
      <c r="D26" s="3">
        <v>7</v>
      </c>
      <c r="E26" s="3">
        <v>6</v>
      </c>
      <c r="F26" s="3">
        <v>5</v>
      </c>
      <c r="G26" s="3">
        <v>4</v>
      </c>
      <c r="H26" s="3">
        <v>3</v>
      </c>
      <c r="I26" s="3">
        <v>2</v>
      </c>
      <c r="J26" s="4">
        <v>1</v>
      </c>
      <c r="K26" s="5">
        <v>2</v>
      </c>
      <c r="L26" s="5">
        <v>3</v>
      </c>
      <c r="M26" s="5">
        <v>4</v>
      </c>
      <c r="N26" s="5">
        <v>5</v>
      </c>
      <c r="O26" s="5">
        <v>6</v>
      </c>
      <c r="P26" s="5">
        <v>7</v>
      </c>
      <c r="Q26" s="5">
        <v>8</v>
      </c>
      <c r="R26" s="5">
        <v>9</v>
      </c>
      <c r="S26" s="21" t="s">
        <v>28</v>
      </c>
      <c r="U26" s="14" t="s">
        <v>28</v>
      </c>
      <c r="V26" s="28">
        <f>1/9</f>
        <v>0.1111111111111111</v>
      </c>
      <c r="W26" s="26">
        <v>1</v>
      </c>
      <c r="X26" s="27">
        <f>1/6</f>
        <v>0.16666666666666666</v>
      </c>
      <c r="Y26" s="27">
        <f>1/8</f>
        <v>0.125</v>
      </c>
      <c r="Z26" s="27">
        <f>1/9</f>
        <v>0.1111111111111111</v>
      </c>
      <c r="AA26" s="27">
        <f>1/6</f>
        <v>0.16666666666666666</v>
      </c>
      <c r="AB26" s="27">
        <f>1/6</f>
        <v>0.16666666666666666</v>
      </c>
      <c r="AC26" s="27">
        <f>1/7</f>
        <v>0.14285714285714285</v>
      </c>
      <c r="AD26" s="25"/>
      <c r="AF26" s="14" t="s">
        <v>28</v>
      </c>
      <c r="AG26" s="8">
        <f t="shared" ref="AG26:AG32" si="2">(V26*V60*V95*V129*V166)^(1/5)</f>
        <v>0.71370912277944121</v>
      </c>
      <c r="AH26" s="8">
        <f t="shared" si="0"/>
        <v>1</v>
      </c>
      <c r="AI26" s="8">
        <f t="shared" si="0"/>
        <v>0.21031911482673105</v>
      </c>
      <c r="AJ26" s="8">
        <f t="shared" si="0"/>
        <v>0.69490087517352783</v>
      </c>
      <c r="AK26" s="8">
        <f t="shared" si="0"/>
        <v>1.0696103757250688</v>
      </c>
      <c r="AL26" s="8">
        <f t="shared" si="0"/>
        <v>1.2847351571234393</v>
      </c>
      <c r="AM26" s="8">
        <f t="shared" si="0"/>
        <v>0.34320700314461389</v>
      </c>
      <c r="AN26" s="8">
        <f t="shared" si="0"/>
        <v>0.8027415617602307</v>
      </c>
      <c r="AO26" s="58">
        <f t="shared" si="1"/>
        <v>4.5451567058229357E-2</v>
      </c>
      <c r="AP26" s="31">
        <f>AH26/$AH$33</f>
        <v>6.9120062108837477E-2</v>
      </c>
      <c r="AQ26" s="31">
        <f t="shared" ref="AQ26:AQ32" si="3">AI26/$AI$33</f>
        <v>3.3520969771207401E-2</v>
      </c>
      <c r="AR26" s="31">
        <f t="shared" ref="AR26:AR32" si="4">AJ26/$AJ$33</f>
        <v>7.2396284641202555E-2</v>
      </c>
      <c r="AS26" s="31">
        <f t="shared" ref="AS26:AS32" si="5">AK26/$AK$33</f>
        <v>0.18626868606946814</v>
      </c>
      <c r="AT26" s="31">
        <f t="shared" ref="AT26:AT32" si="6">AL26/$AL$33</f>
        <v>0.19116747042595489</v>
      </c>
      <c r="AU26" s="31">
        <f t="shared" ref="AU26:AU32" si="7">AM26/$AM$33</f>
        <v>4.0143458982060669E-2</v>
      </c>
      <c r="AV26" s="31">
        <f t="shared" ref="AV26:AV32" si="8">AN26/$AN$33</f>
        <v>6.0065600817447988E-2</v>
      </c>
      <c r="AW26" s="31">
        <f t="shared" ref="AW26:AW32" si="9">SUM(AO26:AV26)</f>
        <v>0.69813409987440844</v>
      </c>
      <c r="AX26" s="31">
        <f t="shared" ref="AX26:AX32" si="10">AW26/8</f>
        <v>8.7266762484301055E-2</v>
      </c>
      <c r="AY26" s="41"/>
      <c r="AZ26" s="105">
        <f t="shared" ref="AZ26:AZ32" si="11">AX26*100</f>
        <v>8.7266762484301061</v>
      </c>
      <c r="BA26" s="62"/>
      <c r="BB26" s="41"/>
      <c r="BC26" s="63"/>
      <c r="BE26" s="46"/>
      <c r="BF26" s="41"/>
      <c r="BG26" s="41"/>
      <c r="BH26" s="41"/>
      <c r="BI26" s="41"/>
      <c r="BJ26" s="41"/>
      <c r="BK26" s="47"/>
    </row>
    <row r="27" spans="1:63" ht="15.5">
      <c r="A27" s="2" t="s">
        <v>27</v>
      </c>
      <c r="B27" s="3">
        <v>9</v>
      </c>
      <c r="C27" s="3">
        <v>8</v>
      </c>
      <c r="D27" s="3">
        <v>7</v>
      </c>
      <c r="E27" s="3">
        <v>6</v>
      </c>
      <c r="F27" s="3">
        <v>5</v>
      </c>
      <c r="G27" s="3">
        <v>4</v>
      </c>
      <c r="H27" s="3">
        <v>3</v>
      </c>
      <c r="I27" s="3">
        <v>2</v>
      </c>
      <c r="J27" s="4">
        <v>1</v>
      </c>
      <c r="K27" s="5">
        <v>2</v>
      </c>
      <c r="L27" s="5">
        <v>3</v>
      </c>
      <c r="M27" s="5">
        <v>4</v>
      </c>
      <c r="N27" s="5">
        <v>5</v>
      </c>
      <c r="O27" s="5">
        <v>6</v>
      </c>
      <c r="P27" s="5">
        <v>7</v>
      </c>
      <c r="Q27" s="5">
        <v>8</v>
      </c>
      <c r="R27" s="34">
        <v>9</v>
      </c>
      <c r="S27" s="21" t="s">
        <v>30</v>
      </c>
      <c r="U27" s="14" t="s">
        <v>30</v>
      </c>
      <c r="V27" s="28">
        <v>9</v>
      </c>
      <c r="W27" s="28">
        <v>6</v>
      </c>
      <c r="X27" s="26">
        <v>1</v>
      </c>
      <c r="Y27" s="27">
        <f>1/9</f>
        <v>0.1111111111111111</v>
      </c>
      <c r="Z27" s="27">
        <f>1/9</f>
        <v>0.1111111111111111</v>
      </c>
      <c r="AA27" s="27">
        <f>1/7</f>
        <v>0.14285714285714285</v>
      </c>
      <c r="AB27" s="27">
        <f>1/6</f>
        <v>0.16666666666666666</v>
      </c>
      <c r="AC27" s="27">
        <f>1/6</f>
        <v>0.16666666666666666</v>
      </c>
      <c r="AD27" s="25"/>
      <c r="AF27" s="14" t="s">
        <v>30</v>
      </c>
      <c r="AG27" s="8">
        <f t="shared" si="2"/>
        <v>3.9362834270353519</v>
      </c>
      <c r="AH27" s="8">
        <f t="shared" si="0"/>
        <v>4.7546795773833415</v>
      </c>
      <c r="AI27" s="8">
        <f t="shared" si="0"/>
        <v>1</v>
      </c>
      <c r="AJ27" s="8">
        <f t="shared" si="0"/>
        <v>0.84550582721191203</v>
      </c>
      <c r="AK27" s="8">
        <f t="shared" si="0"/>
        <v>1</v>
      </c>
      <c r="AL27" s="8">
        <f t="shared" si="0"/>
        <v>1</v>
      </c>
      <c r="AM27" s="8">
        <f t="shared" si="0"/>
        <v>1.3303249971309858</v>
      </c>
      <c r="AN27" s="8">
        <f t="shared" si="0"/>
        <v>1.1422445848996079</v>
      </c>
      <c r="AO27" s="58">
        <f t="shared" si="1"/>
        <v>0.2506767034830002</v>
      </c>
      <c r="AP27" s="31">
        <f t="shared" ref="AP27:AP31" si="12">AH27/$AH$33</f>
        <v>0.32864374769635774</v>
      </c>
      <c r="AQ27" s="31">
        <f t="shared" si="3"/>
        <v>0.15938147038524417</v>
      </c>
      <c r="AR27" s="31">
        <f t="shared" si="4"/>
        <v>8.8086636122516784E-2</v>
      </c>
      <c r="AS27" s="31">
        <f t="shared" si="5"/>
        <v>0.17414629691040542</v>
      </c>
      <c r="AT27" s="31">
        <f t="shared" si="6"/>
        <v>0.14879912748241794</v>
      </c>
      <c r="AU27" s="31">
        <f t="shared" si="7"/>
        <v>0.15560243953598882</v>
      </c>
      <c r="AV27" s="31">
        <f t="shared" si="8"/>
        <v>8.5469110534187459E-2</v>
      </c>
      <c r="AW27" s="31">
        <f t="shared" si="9"/>
        <v>1.3908055321501183</v>
      </c>
      <c r="AX27" s="31">
        <f t="shared" si="10"/>
        <v>0.17385069151876478</v>
      </c>
      <c r="AY27" s="41"/>
      <c r="AZ27" s="105">
        <f t="shared" si="11"/>
        <v>17.385069151876479</v>
      </c>
      <c r="BA27" s="62"/>
      <c r="BB27" s="41"/>
      <c r="BC27" s="63"/>
      <c r="BE27" s="46"/>
      <c r="BF27" s="41"/>
      <c r="BG27" s="41"/>
      <c r="BH27" s="41"/>
      <c r="BI27" s="41"/>
      <c r="BJ27" s="41"/>
      <c r="BK27" s="47"/>
    </row>
    <row r="28" spans="1:63" ht="15.5">
      <c r="A28" s="2" t="s">
        <v>27</v>
      </c>
      <c r="B28" s="3">
        <v>9</v>
      </c>
      <c r="C28" s="3">
        <v>8</v>
      </c>
      <c r="D28" s="3">
        <v>7</v>
      </c>
      <c r="E28" s="3">
        <v>6</v>
      </c>
      <c r="F28" s="3">
        <v>5</v>
      </c>
      <c r="G28" s="3">
        <v>4</v>
      </c>
      <c r="H28" s="3">
        <v>3</v>
      </c>
      <c r="I28" s="3">
        <v>2</v>
      </c>
      <c r="J28" s="4">
        <v>1</v>
      </c>
      <c r="K28" s="5">
        <v>2</v>
      </c>
      <c r="L28" s="5">
        <v>3</v>
      </c>
      <c r="M28" s="5">
        <v>4</v>
      </c>
      <c r="N28" s="5">
        <v>5</v>
      </c>
      <c r="O28" s="5">
        <v>6</v>
      </c>
      <c r="P28" s="5">
        <v>7</v>
      </c>
      <c r="Q28" s="34">
        <v>8</v>
      </c>
      <c r="R28" s="5">
        <v>9</v>
      </c>
      <c r="S28" s="21" t="s">
        <v>31</v>
      </c>
      <c r="U28" s="14" t="s">
        <v>31</v>
      </c>
      <c r="V28" s="28">
        <v>8</v>
      </c>
      <c r="W28" s="28">
        <v>8</v>
      </c>
      <c r="X28" s="28">
        <v>9</v>
      </c>
      <c r="Y28" s="26">
        <v>1</v>
      </c>
      <c r="Z28" s="27">
        <f>1/7</f>
        <v>0.14285714285714285</v>
      </c>
      <c r="AA28" s="27">
        <f>1/6</f>
        <v>0.16666666666666666</v>
      </c>
      <c r="AB28" s="27">
        <f>1/5</f>
        <v>0.2</v>
      </c>
      <c r="AC28" s="27">
        <f>1/7</f>
        <v>0.14285714285714285</v>
      </c>
      <c r="AD28" s="25"/>
      <c r="AF28" s="14" t="s">
        <v>31</v>
      </c>
      <c r="AG28" s="8">
        <f t="shared" si="2"/>
        <v>2.0196115953469707</v>
      </c>
      <c r="AH28" s="8">
        <f t="shared" si="0"/>
        <v>1.4390541668986732</v>
      </c>
      <c r="AI28" s="8">
        <f t="shared" si="0"/>
        <v>1.1827239598070405</v>
      </c>
      <c r="AJ28" s="8">
        <f t="shared" si="0"/>
        <v>1</v>
      </c>
      <c r="AK28" s="8">
        <f t="shared" si="0"/>
        <v>0.42927458482083292</v>
      </c>
      <c r="AL28" s="8">
        <f t="shared" si="0"/>
        <v>0.4275435825099656</v>
      </c>
      <c r="AM28" s="8">
        <f t="shared" si="0"/>
        <v>1.3324467383744967</v>
      </c>
      <c r="AN28" s="8">
        <f t="shared" si="0"/>
        <v>0.87407517481747077</v>
      </c>
      <c r="AO28" s="58">
        <f t="shared" si="1"/>
        <v>0.1286161391632622</v>
      </c>
      <c r="AP28" s="31">
        <f>AH28/$AH$33</f>
        <v>9.9467513394017673E-2</v>
      </c>
      <c r="AQ28" s="31">
        <f t="shared" si="3"/>
        <v>0.18850428377390455</v>
      </c>
      <c r="AR28" s="31">
        <f t="shared" si="4"/>
        <v>0.10418217508090495</v>
      </c>
      <c r="AS28" s="31">
        <f t="shared" si="5"/>
        <v>7.4756579304299797E-2</v>
      </c>
      <c r="AT28" s="31">
        <f t="shared" si="6"/>
        <v>6.3618112038190039E-2</v>
      </c>
      <c r="AU28" s="31">
        <f t="shared" si="7"/>
        <v>0.15585061055755606</v>
      </c>
      <c r="AV28" s="31">
        <f t="shared" si="8"/>
        <v>6.5403179598552963E-2</v>
      </c>
      <c r="AW28" s="31">
        <f t="shared" si="9"/>
        <v>0.88039859291068834</v>
      </c>
      <c r="AX28" s="31">
        <f t="shared" si="10"/>
        <v>0.11004982411383604</v>
      </c>
      <c r="AY28" s="41"/>
      <c r="AZ28" s="105">
        <f t="shared" si="11"/>
        <v>11.004982411383605</v>
      </c>
      <c r="BA28" s="62"/>
      <c r="BB28" s="41"/>
      <c r="BC28" s="63"/>
      <c r="BE28" s="33"/>
      <c r="BF28" s="41"/>
      <c r="BG28" s="41"/>
      <c r="BH28" s="41"/>
      <c r="BI28" s="41"/>
      <c r="BJ28" s="41"/>
      <c r="BK28" s="47"/>
    </row>
    <row r="29" spans="1:63" ht="15.5">
      <c r="A29" s="2" t="s">
        <v>27</v>
      </c>
      <c r="B29" s="3">
        <v>9</v>
      </c>
      <c r="C29" s="3">
        <v>8</v>
      </c>
      <c r="D29" s="3">
        <v>7</v>
      </c>
      <c r="E29" s="3">
        <v>6</v>
      </c>
      <c r="F29" s="3">
        <v>5</v>
      </c>
      <c r="G29" s="3">
        <v>4</v>
      </c>
      <c r="H29" s="3">
        <v>3</v>
      </c>
      <c r="I29" s="3">
        <v>2</v>
      </c>
      <c r="J29" s="4">
        <v>1</v>
      </c>
      <c r="K29" s="5">
        <v>2</v>
      </c>
      <c r="L29" s="5">
        <v>3</v>
      </c>
      <c r="M29" s="5">
        <v>4</v>
      </c>
      <c r="N29" s="5">
        <v>5</v>
      </c>
      <c r="O29" s="5">
        <v>6</v>
      </c>
      <c r="P29" s="5">
        <v>7</v>
      </c>
      <c r="Q29" s="5">
        <v>8</v>
      </c>
      <c r="R29" s="34">
        <v>9</v>
      </c>
      <c r="S29" s="21" t="s">
        <v>32</v>
      </c>
      <c r="U29" s="14" t="s">
        <v>32</v>
      </c>
      <c r="V29" s="28">
        <v>9</v>
      </c>
      <c r="W29" s="28">
        <v>9</v>
      </c>
      <c r="X29" s="28">
        <v>9</v>
      </c>
      <c r="Y29" s="28">
        <v>7</v>
      </c>
      <c r="Z29" s="26">
        <v>1</v>
      </c>
      <c r="AA29" s="27">
        <v>9</v>
      </c>
      <c r="AB29" s="27">
        <v>9</v>
      </c>
      <c r="AC29" s="27">
        <v>9</v>
      </c>
      <c r="AD29" s="25"/>
      <c r="AF29" s="14" t="s">
        <v>32</v>
      </c>
      <c r="AG29" s="8">
        <f t="shared" si="2"/>
        <v>1.9331820449317627</v>
      </c>
      <c r="AH29" s="8">
        <f t="shared" si="0"/>
        <v>0.93491987614847005</v>
      </c>
      <c r="AI29" s="8">
        <f t="shared" si="0"/>
        <v>1</v>
      </c>
      <c r="AJ29" s="8">
        <f t="shared" si="0"/>
        <v>2.3295113089850679</v>
      </c>
      <c r="AK29" s="8">
        <f t="shared" si="0"/>
        <v>1</v>
      </c>
      <c r="AL29" s="8">
        <f t="shared" si="0"/>
        <v>1.0515474967972804</v>
      </c>
      <c r="AM29" s="8">
        <f t="shared" si="0"/>
        <v>2.9541769390627772</v>
      </c>
      <c r="AN29" s="8">
        <f t="shared" si="0"/>
        <v>2.2901720489235826</v>
      </c>
      <c r="AO29" s="58">
        <f t="shared" si="1"/>
        <v>0.12311199415358237</v>
      </c>
      <c r="AP29" s="31">
        <f t="shared" si="12"/>
        <v>6.4621719906168898E-2</v>
      </c>
      <c r="AQ29" s="31">
        <f t="shared" si="3"/>
        <v>0.15938147038524417</v>
      </c>
      <c r="AR29" s="31">
        <f t="shared" si="4"/>
        <v>0.24269355504563042</v>
      </c>
      <c r="AS29" s="31">
        <f t="shared" si="5"/>
        <v>0.17414629691040542</v>
      </c>
      <c r="AT29" s="31">
        <f t="shared" si="6"/>
        <v>0.15646935002975598</v>
      </c>
      <c r="AU29" s="31">
        <f t="shared" si="7"/>
        <v>0.34553747357260839</v>
      </c>
      <c r="AV29" s="31">
        <f t="shared" si="8"/>
        <v>0.17136344577983689</v>
      </c>
      <c r="AW29" s="31">
        <f t="shared" si="9"/>
        <v>1.4373253057832327</v>
      </c>
      <c r="AX29" s="31">
        <f t="shared" si="10"/>
        <v>0.17966566322290409</v>
      </c>
      <c r="AY29" s="41"/>
      <c r="AZ29" s="105">
        <f t="shared" si="11"/>
        <v>17.966566322290408</v>
      </c>
      <c r="BA29" s="62"/>
      <c r="BB29" s="41"/>
      <c r="BC29" s="63"/>
      <c r="BE29" s="33"/>
      <c r="BF29" s="41"/>
      <c r="BG29" s="41"/>
      <c r="BH29" s="41"/>
      <c r="BI29" s="41"/>
      <c r="BJ29" s="41"/>
      <c r="BK29" s="47"/>
    </row>
    <row r="30" spans="1:63" ht="15.5">
      <c r="A30" s="2" t="s">
        <v>27</v>
      </c>
      <c r="B30" s="3">
        <v>9</v>
      </c>
      <c r="C30" s="3">
        <v>8</v>
      </c>
      <c r="D30" s="3">
        <v>7</v>
      </c>
      <c r="E30" s="3">
        <v>6</v>
      </c>
      <c r="F30" s="3">
        <v>5</v>
      </c>
      <c r="G30" s="3">
        <v>4</v>
      </c>
      <c r="H30" s="3">
        <v>3</v>
      </c>
      <c r="I30" s="3">
        <v>2</v>
      </c>
      <c r="J30" s="4">
        <v>1</v>
      </c>
      <c r="K30" s="5">
        <v>2</v>
      </c>
      <c r="L30" s="5">
        <v>3</v>
      </c>
      <c r="M30" s="5">
        <v>4</v>
      </c>
      <c r="N30" s="5">
        <v>5</v>
      </c>
      <c r="O30" s="34">
        <v>6</v>
      </c>
      <c r="P30" s="5">
        <v>7</v>
      </c>
      <c r="Q30" s="5">
        <v>8</v>
      </c>
      <c r="R30" s="5">
        <v>9</v>
      </c>
      <c r="S30" s="21" t="s">
        <v>33</v>
      </c>
      <c r="U30" s="14" t="s">
        <v>33</v>
      </c>
      <c r="V30" s="28">
        <v>6</v>
      </c>
      <c r="W30" s="28">
        <v>6</v>
      </c>
      <c r="X30" s="28">
        <v>7</v>
      </c>
      <c r="Y30" s="28">
        <v>6</v>
      </c>
      <c r="Z30" s="28">
        <f>1/9</f>
        <v>0.1111111111111111</v>
      </c>
      <c r="AA30" s="26">
        <v>1</v>
      </c>
      <c r="AB30" s="27">
        <v>6</v>
      </c>
      <c r="AC30" s="27">
        <v>6</v>
      </c>
      <c r="AD30" s="25"/>
      <c r="AF30" s="14" t="s">
        <v>33</v>
      </c>
      <c r="AG30" s="8">
        <f t="shared" si="2"/>
        <v>2.0082647444824535</v>
      </c>
      <c r="AH30" s="8">
        <f t="shared" si="0"/>
        <v>0.7783705415511708</v>
      </c>
      <c r="AI30" s="8">
        <f t="shared" si="0"/>
        <v>1</v>
      </c>
      <c r="AJ30" s="8">
        <f t="shared" si="0"/>
        <v>2.3389428374280206</v>
      </c>
      <c r="AK30" s="8">
        <f t="shared" si="0"/>
        <v>0.95097939279558963</v>
      </c>
      <c r="AL30" s="8">
        <f t="shared" si="0"/>
        <v>1</v>
      </c>
      <c r="AM30" s="8">
        <f t="shared" si="0"/>
        <v>0.83255320740187322</v>
      </c>
      <c r="AN30" s="8">
        <f t="shared" si="0"/>
        <v>3.8823413455029536</v>
      </c>
      <c r="AO30" s="58">
        <f t="shared" si="1"/>
        <v>0.12789353083935584</v>
      </c>
      <c r="AP30" s="31">
        <f t="shared" si="12"/>
        <v>5.3801020175706392E-2</v>
      </c>
      <c r="AQ30" s="31">
        <f t="shared" si="3"/>
        <v>0.15938147038524417</v>
      </c>
      <c r="AR30" s="31">
        <f t="shared" si="4"/>
        <v>0.24367615219315464</v>
      </c>
      <c r="AS30" s="31">
        <f t="shared" si="5"/>
        <v>0.16560953969345782</v>
      </c>
      <c r="AT30" s="31">
        <f t="shared" si="6"/>
        <v>0.14879912748241794</v>
      </c>
      <c r="AU30" s="31">
        <f t="shared" si="7"/>
        <v>9.7380196865148524E-2</v>
      </c>
      <c r="AV30" s="31">
        <f t="shared" si="8"/>
        <v>0.29049843262719582</v>
      </c>
      <c r="AW30" s="31">
        <f t="shared" si="9"/>
        <v>1.2870394702616812</v>
      </c>
      <c r="AX30" s="31">
        <f t="shared" si="10"/>
        <v>0.16087993378271015</v>
      </c>
      <c r="AY30" s="45"/>
      <c r="AZ30" s="105">
        <f t="shared" si="11"/>
        <v>16.087993378271015</v>
      </c>
      <c r="BA30" s="62"/>
      <c r="BB30" s="41"/>
      <c r="BC30" s="63"/>
      <c r="BE30" s="49"/>
      <c r="BF30" s="49"/>
      <c r="BG30" s="49"/>
      <c r="BH30" s="49"/>
      <c r="BI30" s="49"/>
      <c r="BJ30" s="49"/>
      <c r="BK30" s="47"/>
    </row>
    <row r="31" spans="1:63" ht="15.5">
      <c r="A31" s="2" t="s">
        <v>27</v>
      </c>
      <c r="B31" s="3">
        <v>9</v>
      </c>
      <c r="C31" s="3">
        <v>8</v>
      </c>
      <c r="D31" s="3">
        <v>7</v>
      </c>
      <c r="E31" s="3">
        <v>6</v>
      </c>
      <c r="F31" s="3">
        <v>5</v>
      </c>
      <c r="G31" s="3">
        <v>4</v>
      </c>
      <c r="H31" s="3">
        <v>3</v>
      </c>
      <c r="I31" s="3">
        <v>2</v>
      </c>
      <c r="J31" s="4">
        <v>1</v>
      </c>
      <c r="K31" s="5">
        <v>2</v>
      </c>
      <c r="L31" s="5">
        <v>3</v>
      </c>
      <c r="M31" s="5">
        <v>4</v>
      </c>
      <c r="N31" s="5">
        <v>5</v>
      </c>
      <c r="O31" s="5">
        <v>6</v>
      </c>
      <c r="P31" s="5">
        <v>7</v>
      </c>
      <c r="Q31" s="5">
        <v>8</v>
      </c>
      <c r="R31" s="34">
        <v>9</v>
      </c>
      <c r="S31" s="21" t="s">
        <v>34</v>
      </c>
      <c r="U31" s="14" t="s">
        <v>34</v>
      </c>
      <c r="V31" s="28">
        <v>9</v>
      </c>
      <c r="W31" s="28">
        <v>6</v>
      </c>
      <c r="X31" s="28">
        <v>6</v>
      </c>
      <c r="Y31" s="28">
        <v>5</v>
      </c>
      <c r="Z31" s="28">
        <f>1/9</f>
        <v>0.1111111111111111</v>
      </c>
      <c r="AA31" s="28">
        <f>1/6</f>
        <v>0.16666666666666666</v>
      </c>
      <c r="AB31" s="26">
        <v>1</v>
      </c>
      <c r="AC31" s="27">
        <v>7</v>
      </c>
      <c r="AD31" s="25"/>
      <c r="AF31" s="14" t="s">
        <v>34</v>
      </c>
      <c r="AG31" s="8">
        <f t="shared" si="2"/>
        <v>2.5758621104534667</v>
      </c>
      <c r="AH31" s="8">
        <f t="shared" si="0"/>
        <v>2.913693458576192</v>
      </c>
      <c r="AI31" s="8">
        <f t="shared" si="0"/>
        <v>0.75169601575301259</v>
      </c>
      <c r="AJ31" s="8">
        <f t="shared" si="0"/>
        <v>0.75049904150010438</v>
      </c>
      <c r="AK31" s="8">
        <f t="shared" si="0"/>
        <v>0.33850375946582717</v>
      </c>
      <c r="AL31" s="8">
        <f t="shared" si="0"/>
        <v>1.2011244339814313</v>
      </c>
      <c r="AM31" s="8">
        <f t="shared" si="0"/>
        <v>1</v>
      </c>
      <c r="AN31" s="8">
        <f t="shared" si="0"/>
        <v>2.7130854165656051</v>
      </c>
      <c r="AO31" s="58">
        <f t="shared" ref="AO31" si="13">AG31/$AG$33</f>
        <v>0.16404017506472091</v>
      </c>
      <c r="AP31" s="31">
        <f t="shared" si="12"/>
        <v>0.20139467282289988</v>
      </c>
      <c r="AQ31" s="31">
        <f t="shared" si="3"/>
        <v>0.11980641627344481</v>
      </c>
      <c r="AR31" s="31">
        <f t="shared" si="4"/>
        <v>7.8188622539615227E-2</v>
      </c>
      <c r="AS31" s="31">
        <f t="shared" si="5"/>
        <v>5.8949176201224404E-2</v>
      </c>
      <c r="AT31" s="31">
        <f t="shared" si="6"/>
        <v>0.17872626777425007</v>
      </c>
      <c r="AU31" s="31">
        <f t="shared" si="7"/>
        <v>0.11696573384065186</v>
      </c>
      <c r="AV31" s="31">
        <f t="shared" si="8"/>
        <v>0.20300818268052298</v>
      </c>
      <c r="AW31" s="31">
        <f t="shared" si="9"/>
        <v>1.1210792471973301</v>
      </c>
      <c r="AX31" s="31">
        <f t="shared" si="10"/>
        <v>0.14013490589966626</v>
      </c>
      <c r="AZ31" s="105">
        <f t="shared" si="11"/>
        <v>14.013490589966626</v>
      </c>
      <c r="BA31" s="62"/>
      <c r="BB31" s="41"/>
      <c r="BC31" s="64"/>
      <c r="BK31" s="9"/>
    </row>
    <row r="32" spans="1:63" ht="15.5">
      <c r="A32" s="2" t="s">
        <v>27</v>
      </c>
      <c r="B32" s="3">
        <v>9</v>
      </c>
      <c r="C32" s="3">
        <v>8</v>
      </c>
      <c r="D32" s="3">
        <v>7</v>
      </c>
      <c r="E32" s="3">
        <v>6</v>
      </c>
      <c r="F32" s="3">
        <v>5</v>
      </c>
      <c r="G32" s="3">
        <v>4</v>
      </c>
      <c r="H32" s="3">
        <v>3</v>
      </c>
      <c r="I32" s="3">
        <v>2</v>
      </c>
      <c r="J32" s="4">
        <v>1</v>
      </c>
      <c r="K32" s="5">
        <v>2</v>
      </c>
      <c r="L32" s="5">
        <v>3</v>
      </c>
      <c r="M32" s="5">
        <v>4</v>
      </c>
      <c r="N32" s="5">
        <v>5</v>
      </c>
      <c r="O32" s="5">
        <v>6</v>
      </c>
      <c r="P32" s="5">
        <v>7</v>
      </c>
      <c r="Q32" s="34">
        <v>8</v>
      </c>
      <c r="R32" s="5">
        <v>9</v>
      </c>
      <c r="S32" s="21" t="s">
        <v>35</v>
      </c>
      <c r="U32" s="14" t="s">
        <v>35</v>
      </c>
      <c r="V32" s="28">
        <v>8</v>
      </c>
      <c r="W32" s="28">
        <v>7</v>
      </c>
      <c r="X32" s="28">
        <v>6</v>
      </c>
      <c r="Y32" s="28">
        <v>7</v>
      </c>
      <c r="Z32" s="28">
        <f>1/9</f>
        <v>0.1111111111111111</v>
      </c>
      <c r="AA32" s="28">
        <f>1/6</f>
        <v>0.16666666666666666</v>
      </c>
      <c r="AB32" s="28">
        <f>1/7</f>
        <v>0.14285714285714285</v>
      </c>
      <c r="AC32" s="26">
        <v>1</v>
      </c>
      <c r="AD32" s="25"/>
      <c r="AF32" s="14" t="s">
        <v>35</v>
      </c>
      <c r="AG32" s="8">
        <f t="shared" si="2"/>
        <v>1.515716566510398</v>
      </c>
      <c r="AH32" s="8">
        <f t="shared" si="0"/>
        <v>1.2457309396155174</v>
      </c>
      <c r="AI32" s="8">
        <f t="shared" si="0"/>
        <v>0.87546924119398672</v>
      </c>
      <c r="AJ32" s="8">
        <f t="shared" si="0"/>
        <v>1.144066355858723</v>
      </c>
      <c r="AK32" s="8">
        <f t="shared" si="0"/>
        <v>0.43664841707854041</v>
      </c>
      <c r="AL32" s="8">
        <f t="shared" si="0"/>
        <v>0.25757652689615601</v>
      </c>
      <c r="AM32" s="8">
        <f t="shared" si="0"/>
        <v>0.3685840460068755</v>
      </c>
      <c r="AN32" s="8">
        <f t="shared" si="0"/>
        <v>1</v>
      </c>
      <c r="AO32" s="58">
        <f>AG32/$AG$33</f>
        <v>9.652628916347232E-2</v>
      </c>
      <c r="AP32" s="31">
        <f>AH32/$AH$33</f>
        <v>8.6104999917125044E-2</v>
      </c>
      <c r="AQ32" s="31">
        <f t="shared" si="3"/>
        <v>0.13953357493855159</v>
      </c>
      <c r="AR32" s="31">
        <f t="shared" si="4"/>
        <v>0.11919132139024638</v>
      </c>
      <c r="AS32" s="31">
        <f t="shared" si="5"/>
        <v>7.6040704886018051E-2</v>
      </c>
      <c r="AT32" s="31">
        <f t="shared" si="6"/>
        <v>3.8327162462099572E-2</v>
      </c>
      <c r="AU32" s="31">
        <f t="shared" si="7"/>
        <v>4.311170342315078E-2</v>
      </c>
      <c r="AV32" s="31">
        <f t="shared" si="8"/>
        <v>7.4825577344890065E-2</v>
      </c>
      <c r="AW32" s="31">
        <f t="shared" si="9"/>
        <v>0.67366133352555368</v>
      </c>
      <c r="AX32" s="31">
        <f t="shared" si="10"/>
        <v>8.4207666690694211E-2</v>
      </c>
      <c r="AZ32" s="105">
        <f t="shared" si="11"/>
        <v>8.4207666690694207</v>
      </c>
      <c r="BA32" s="62"/>
      <c r="BB32" s="41"/>
      <c r="BC32" s="64"/>
    </row>
    <row r="33" spans="1:69" ht="15.5">
      <c r="A33" s="21" t="s">
        <v>28</v>
      </c>
      <c r="B33" s="3">
        <v>9</v>
      </c>
      <c r="C33" s="3">
        <v>8</v>
      </c>
      <c r="D33" s="3">
        <v>7</v>
      </c>
      <c r="E33" s="3">
        <v>6</v>
      </c>
      <c r="F33" s="3">
        <v>5</v>
      </c>
      <c r="G33" s="3">
        <v>4</v>
      </c>
      <c r="H33" s="3">
        <v>3</v>
      </c>
      <c r="I33" s="3">
        <v>2</v>
      </c>
      <c r="J33" s="4">
        <v>1</v>
      </c>
      <c r="K33" s="5">
        <v>2</v>
      </c>
      <c r="L33" s="5">
        <v>3</v>
      </c>
      <c r="M33" s="5">
        <v>4</v>
      </c>
      <c r="N33" s="5">
        <v>5</v>
      </c>
      <c r="O33" s="34">
        <v>6</v>
      </c>
      <c r="P33" s="5">
        <v>7</v>
      </c>
      <c r="Q33" s="5">
        <v>8</v>
      </c>
      <c r="R33" s="5">
        <v>9</v>
      </c>
      <c r="S33" s="21" t="s">
        <v>30</v>
      </c>
      <c r="U33" s="14" t="s">
        <v>37</v>
      </c>
      <c r="V33" s="57">
        <f>SUM(V25:V32)</f>
        <v>50.111111111111114</v>
      </c>
      <c r="W33" s="57">
        <f>SUM(W25:W32)</f>
        <v>52</v>
      </c>
      <c r="X33" s="57">
        <f t="shared" ref="X33:AB33" si="14">SUM(X25:X32)</f>
        <v>38.277777777777779</v>
      </c>
      <c r="Y33" s="57">
        <f t="shared" si="14"/>
        <v>26.361111111111111</v>
      </c>
      <c r="Z33" s="57">
        <f t="shared" si="14"/>
        <v>1.8095238095238098</v>
      </c>
      <c r="AA33" s="57">
        <f t="shared" si="14"/>
        <v>10.976190476190474</v>
      </c>
      <c r="AB33" s="57">
        <f t="shared" si="14"/>
        <v>16.787301587301588</v>
      </c>
      <c r="AC33" s="57">
        <f>SUM(AC25:AC32)</f>
        <v>23.577380952380953</v>
      </c>
      <c r="AF33" s="14" t="s">
        <v>37</v>
      </c>
      <c r="AG33" s="59">
        <f>SUM(AG25:AG32)</f>
        <v>15.702629611539844</v>
      </c>
      <c r="AH33" s="59">
        <f>SUM(AH25:AH32)</f>
        <v>14.46757959252677</v>
      </c>
      <c r="AI33" s="59">
        <f t="shared" ref="AI33:AM33" si="15">SUM(AI25:AI32)</f>
        <v>6.274255078604055</v>
      </c>
      <c r="AJ33" s="59">
        <f t="shared" si="15"/>
        <v>9.5985709573007867</v>
      </c>
      <c r="AK33" s="59">
        <f t="shared" si="15"/>
        <v>5.7422983878576455</v>
      </c>
      <c r="AL33" s="59">
        <f t="shared" si="15"/>
        <v>6.720469514299805</v>
      </c>
      <c r="AM33" s="59">
        <f t="shared" si="15"/>
        <v>8.5495124697148395</v>
      </c>
      <c r="AN33" s="59">
        <f>SUM(AN25:AN32)</f>
        <v>13.364414087855899</v>
      </c>
      <c r="AO33" s="97" t="s">
        <v>38</v>
      </c>
      <c r="AP33" s="98"/>
      <c r="AQ33" s="98"/>
      <c r="AR33" s="98"/>
      <c r="AS33" s="98"/>
      <c r="AT33" s="98"/>
      <c r="AU33" s="98"/>
      <c r="AV33" s="98"/>
      <c r="AW33" s="98"/>
      <c r="AX33" s="57">
        <f>SUM(AX25:AX32)</f>
        <v>1</v>
      </c>
      <c r="AZ33" s="66">
        <f>SUM(AZ25:AZ32)</f>
        <v>99.999999999999986</v>
      </c>
      <c r="BA33" s="30"/>
      <c r="BB33" s="30"/>
    </row>
    <row r="34" spans="1:69" ht="21" customHeight="1">
      <c r="A34" s="21" t="s">
        <v>28</v>
      </c>
      <c r="B34" s="3">
        <v>9</v>
      </c>
      <c r="C34" s="3">
        <v>8</v>
      </c>
      <c r="D34" s="3">
        <v>7</v>
      </c>
      <c r="E34" s="3">
        <v>6</v>
      </c>
      <c r="F34" s="3">
        <v>5</v>
      </c>
      <c r="G34" s="3">
        <v>4</v>
      </c>
      <c r="H34" s="3">
        <v>3</v>
      </c>
      <c r="I34" s="3">
        <v>2</v>
      </c>
      <c r="J34" s="4">
        <v>1</v>
      </c>
      <c r="K34" s="5">
        <v>2</v>
      </c>
      <c r="L34" s="5">
        <v>3</v>
      </c>
      <c r="M34" s="5">
        <v>4</v>
      </c>
      <c r="N34" s="5">
        <v>5</v>
      </c>
      <c r="O34" s="5">
        <v>6</v>
      </c>
      <c r="P34" s="5">
        <v>7</v>
      </c>
      <c r="Q34" s="34">
        <v>8</v>
      </c>
      <c r="R34" s="5">
        <v>9</v>
      </c>
      <c r="S34" s="21" t="s">
        <v>31</v>
      </c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</row>
    <row r="35" spans="1:69" ht="15.5">
      <c r="A35" s="21" t="s">
        <v>28</v>
      </c>
      <c r="B35" s="3">
        <v>9</v>
      </c>
      <c r="C35" s="3">
        <v>8</v>
      </c>
      <c r="D35" s="3">
        <v>7</v>
      </c>
      <c r="E35" s="3">
        <v>6</v>
      </c>
      <c r="F35" s="3">
        <v>5</v>
      </c>
      <c r="G35" s="3">
        <v>4</v>
      </c>
      <c r="H35" s="3">
        <v>3</v>
      </c>
      <c r="I35" s="3">
        <v>2</v>
      </c>
      <c r="J35" s="4">
        <v>1</v>
      </c>
      <c r="K35" s="5">
        <v>2</v>
      </c>
      <c r="L35" s="5">
        <v>3</v>
      </c>
      <c r="M35" s="5">
        <v>4</v>
      </c>
      <c r="N35" s="5">
        <v>5</v>
      </c>
      <c r="O35" s="5">
        <v>6</v>
      </c>
      <c r="P35" s="5">
        <v>7</v>
      </c>
      <c r="Q35" s="5">
        <v>8</v>
      </c>
      <c r="R35" s="34">
        <v>9</v>
      </c>
      <c r="S35" s="21" t="s">
        <v>32</v>
      </c>
      <c r="AL35" s="9"/>
      <c r="AM35" s="9"/>
      <c r="AN35" s="42">
        <f>AG33+AH33+AI33+AJ33+AK33+AL33+AM33+AN33</f>
        <v>80.419729699699644</v>
      </c>
      <c r="AO35" s="9"/>
      <c r="AP35" s="9"/>
      <c r="AQ35" s="9"/>
      <c r="AR35" s="9"/>
      <c r="AS35" s="9"/>
      <c r="AT35" s="9"/>
      <c r="AU35" s="9"/>
      <c r="AV35" s="9"/>
      <c r="AW35" s="9"/>
      <c r="AX35" s="9"/>
    </row>
    <row r="36" spans="1:69" ht="15.5">
      <c r="A36" s="21" t="s">
        <v>28</v>
      </c>
      <c r="B36" s="3">
        <v>9</v>
      </c>
      <c r="C36" s="3">
        <v>8</v>
      </c>
      <c r="D36" s="3">
        <v>7</v>
      </c>
      <c r="E36" s="3">
        <v>6</v>
      </c>
      <c r="F36" s="3">
        <v>5</v>
      </c>
      <c r="G36" s="3">
        <v>4</v>
      </c>
      <c r="H36" s="3">
        <v>3</v>
      </c>
      <c r="I36" s="3">
        <v>2</v>
      </c>
      <c r="J36" s="4">
        <v>1</v>
      </c>
      <c r="K36" s="5">
        <v>2</v>
      </c>
      <c r="L36" s="5">
        <v>3</v>
      </c>
      <c r="M36" s="5">
        <v>4</v>
      </c>
      <c r="N36" s="5">
        <v>5</v>
      </c>
      <c r="O36" s="34">
        <v>6</v>
      </c>
      <c r="P36" s="5">
        <v>7</v>
      </c>
      <c r="Q36" s="5">
        <v>8</v>
      </c>
      <c r="R36" s="5">
        <v>9</v>
      </c>
      <c r="S36" s="21" t="s">
        <v>33</v>
      </c>
      <c r="U36" s="15"/>
      <c r="V36" s="32"/>
      <c r="AF36" s="15" t="s">
        <v>39</v>
      </c>
      <c r="AG36" s="32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</row>
    <row r="37" spans="1:69" ht="15.5">
      <c r="A37" s="21" t="s">
        <v>28</v>
      </c>
      <c r="B37" s="3">
        <v>9</v>
      </c>
      <c r="C37" s="3">
        <v>8</v>
      </c>
      <c r="D37" s="3">
        <v>7</v>
      </c>
      <c r="E37" s="3">
        <v>6</v>
      </c>
      <c r="F37" s="3">
        <v>5</v>
      </c>
      <c r="G37" s="3">
        <v>4</v>
      </c>
      <c r="H37" s="3">
        <v>3</v>
      </c>
      <c r="I37" s="3">
        <v>2</v>
      </c>
      <c r="J37" s="4">
        <v>1</v>
      </c>
      <c r="K37" s="5">
        <v>2</v>
      </c>
      <c r="L37" s="5">
        <v>3</v>
      </c>
      <c r="M37" s="5">
        <v>4</v>
      </c>
      <c r="N37" s="5">
        <v>5</v>
      </c>
      <c r="O37" s="34">
        <v>6</v>
      </c>
      <c r="P37" s="5">
        <v>7</v>
      </c>
      <c r="Q37" s="5">
        <v>8</v>
      </c>
      <c r="R37" s="5">
        <v>9</v>
      </c>
      <c r="S37" s="21" t="s">
        <v>34</v>
      </c>
      <c r="U37" s="15"/>
      <c r="V37" s="33"/>
      <c r="AF37" s="15" t="s">
        <v>40</v>
      </c>
      <c r="AG37" s="50">
        <f>(AG33*AX25)+(AH33*AX26)+(AI33*AX27)+(AJ33*AX28)+(AK33*AX29)+(AL33*AX30)+(AM33*AX31)+(AN33*AX32)</f>
        <v>8.850094873225391</v>
      </c>
      <c r="AL37" s="42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</row>
    <row r="38" spans="1:69" ht="15.5">
      <c r="A38" s="21" t="s">
        <v>28</v>
      </c>
      <c r="B38" s="3">
        <v>9</v>
      </c>
      <c r="C38" s="3">
        <v>8</v>
      </c>
      <c r="D38" s="3">
        <v>7</v>
      </c>
      <c r="E38" s="3">
        <v>6</v>
      </c>
      <c r="F38" s="3">
        <v>5</v>
      </c>
      <c r="G38" s="3">
        <v>4</v>
      </c>
      <c r="H38" s="3">
        <v>3</v>
      </c>
      <c r="I38" s="3">
        <v>2</v>
      </c>
      <c r="J38" s="4">
        <v>1</v>
      </c>
      <c r="K38" s="5">
        <v>2</v>
      </c>
      <c r="L38" s="5">
        <v>3</v>
      </c>
      <c r="M38" s="5">
        <v>4</v>
      </c>
      <c r="N38" s="5">
        <v>5</v>
      </c>
      <c r="O38" s="5">
        <v>6</v>
      </c>
      <c r="P38" s="34">
        <v>7</v>
      </c>
      <c r="Q38" s="5">
        <v>8</v>
      </c>
      <c r="R38" s="5">
        <v>9</v>
      </c>
      <c r="S38" s="21" t="s">
        <v>35</v>
      </c>
      <c r="U38" s="15"/>
      <c r="V38" s="33"/>
      <c r="AF38" s="15" t="s">
        <v>39</v>
      </c>
      <c r="AG38" s="50">
        <f>(AG37-8)/(8-1)</f>
        <v>0.12144212474648443</v>
      </c>
      <c r="AH38" s="9"/>
      <c r="AI38" s="9"/>
      <c r="AJ38" s="9"/>
      <c r="AK38" s="9"/>
      <c r="AL38" s="42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</row>
    <row r="39" spans="1:69" ht="15.5">
      <c r="A39" s="21" t="s">
        <v>30</v>
      </c>
      <c r="B39" s="3">
        <v>9</v>
      </c>
      <c r="C39" s="3">
        <v>8</v>
      </c>
      <c r="D39" s="3">
        <v>7</v>
      </c>
      <c r="E39" s="3">
        <v>6</v>
      </c>
      <c r="F39" s="3">
        <v>5</v>
      </c>
      <c r="G39" s="3">
        <v>4</v>
      </c>
      <c r="H39" s="3">
        <v>3</v>
      </c>
      <c r="I39" s="3">
        <v>2</v>
      </c>
      <c r="J39" s="4">
        <v>1</v>
      </c>
      <c r="K39" s="5">
        <v>2</v>
      </c>
      <c r="L39" s="5">
        <v>3</v>
      </c>
      <c r="M39" s="5">
        <v>4</v>
      </c>
      <c r="N39" s="5">
        <v>5</v>
      </c>
      <c r="O39" s="5">
        <v>6</v>
      </c>
      <c r="P39" s="5">
        <v>7</v>
      </c>
      <c r="Q39" s="5">
        <v>8</v>
      </c>
      <c r="R39" s="34">
        <v>9</v>
      </c>
      <c r="S39" s="21" t="s">
        <v>31</v>
      </c>
      <c r="U39" s="15"/>
      <c r="V39" s="33"/>
      <c r="AF39" s="15" t="s">
        <v>77</v>
      </c>
      <c r="AG39" s="50">
        <f>AG38/AC8</f>
        <v>8.61291664868684E-2</v>
      </c>
      <c r="AH39" s="9"/>
      <c r="AI39" s="9"/>
      <c r="AJ39" s="9"/>
      <c r="AK39" s="9"/>
      <c r="AL39" s="42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</row>
    <row r="40" spans="1:69" ht="15.5">
      <c r="A40" s="21" t="s">
        <v>30</v>
      </c>
      <c r="B40" s="3">
        <v>9</v>
      </c>
      <c r="C40" s="3">
        <v>8</v>
      </c>
      <c r="D40" s="3">
        <v>7</v>
      </c>
      <c r="E40" s="3">
        <v>6</v>
      </c>
      <c r="F40" s="3">
        <v>5</v>
      </c>
      <c r="G40" s="3">
        <v>4</v>
      </c>
      <c r="H40" s="3">
        <v>3</v>
      </c>
      <c r="I40" s="3">
        <v>2</v>
      </c>
      <c r="J40" s="4">
        <v>1</v>
      </c>
      <c r="K40" s="5">
        <v>2</v>
      </c>
      <c r="L40" s="5">
        <v>3</v>
      </c>
      <c r="M40" s="5">
        <v>4</v>
      </c>
      <c r="N40" s="5">
        <v>5</v>
      </c>
      <c r="O40" s="5">
        <v>6</v>
      </c>
      <c r="P40" s="5">
        <v>7</v>
      </c>
      <c r="Q40" s="5">
        <v>8</v>
      </c>
      <c r="R40" s="34">
        <v>9</v>
      </c>
      <c r="S40" s="21" t="s">
        <v>32</v>
      </c>
      <c r="U40" s="32"/>
      <c r="V40" s="32"/>
      <c r="AG40" s="9"/>
      <c r="AH40" s="9"/>
      <c r="AI40" s="9"/>
      <c r="AJ40" s="9"/>
      <c r="AK40" s="9"/>
      <c r="AL40" s="42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E40" s="9"/>
      <c r="BG40" s="9"/>
      <c r="BH40" s="9"/>
      <c r="BI40" s="9"/>
      <c r="BJ40" s="9"/>
      <c r="BK40" s="9"/>
      <c r="BM40" s="9"/>
      <c r="BO40" s="9"/>
      <c r="BQ40" s="9"/>
    </row>
    <row r="41" spans="1:69" ht="15.5">
      <c r="A41" s="21" t="s">
        <v>30</v>
      </c>
      <c r="B41" s="3">
        <v>9</v>
      </c>
      <c r="C41" s="3">
        <v>8</v>
      </c>
      <c r="D41" s="3">
        <v>7</v>
      </c>
      <c r="E41" s="3">
        <v>6</v>
      </c>
      <c r="F41" s="3">
        <v>5</v>
      </c>
      <c r="G41" s="3">
        <v>4</v>
      </c>
      <c r="H41" s="3">
        <v>3</v>
      </c>
      <c r="I41" s="3">
        <v>2</v>
      </c>
      <c r="J41" s="4">
        <v>1</v>
      </c>
      <c r="K41" s="5">
        <v>2</v>
      </c>
      <c r="L41" s="5">
        <v>3</v>
      </c>
      <c r="M41" s="5">
        <v>4</v>
      </c>
      <c r="N41" s="5">
        <v>5</v>
      </c>
      <c r="O41" s="5">
        <v>6</v>
      </c>
      <c r="P41" s="34">
        <v>7</v>
      </c>
      <c r="Q41" s="5">
        <v>8</v>
      </c>
      <c r="R41" s="5">
        <v>9</v>
      </c>
      <c r="S41" s="21" t="s">
        <v>33</v>
      </c>
      <c r="AG41" s="9"/>
      <c r="AH41" s="9"/>
      <c r="AI41" s="9"/>
      <c r="AJ41" s="9"/>
      <c r="AK41" s="9"/>
      <c r="AL41" s="60"/>
      <c r="AM41" s="61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E41" s="9"/>
      <c r="BG41" s="9"/>
      <c r="BH41" s="9"/>
      <c r="BI41" s="9"/>
      <c r="BJ41" s="9"/>
      <c r="BK41" s="9"/>
      <c r="BM41" s="9"/>
      <c r="BO41" s="9"/>
      <c r="BQ41" s="9"/>
    </row>
    <row r="42" spans="1:69" ht="15.5">
      <c r="A42" s="21" t="s">
        <v>30</v>
      </c>
      <c r="B42" s="3">
        <v>9</v>
      </c>
      <c r="C42" s="3">
        <v>8</v>
      </c>
      <c r="D42" s="3">
        <v>7</v>
      </c>
      <c r="E42" s="3">
        <v>6</v>
      </c>
      <c r="F42" s="3">
        <v>5</v>
      </c>
      <c r="G42" s="3">
        <v>4</v>
      </c>
      <c r="H42" s="3">
        <v>3</v>
      </c>
      <c r="I42" s="3">
        <v>2</v>
      </c>
      <c r="J42" s="4">
        <v>1</v>
      </c>
      <c r="K42" s="5">
        <v>2</v>
      </c>
      <c r="L42" s="5">
        <v>3</v>
      </c>
      <c r="M42" s="5">
        <v>4</v>
      </c>
      <c r="N42" s="5">
        <v>5</v>
      </c>
      <c r="O42" s="34">
        <v>6</v>
      </c>
      <c r="P42" s="5">
        <v>7</v>
      </c>
      <c r="Q42" s="5">
        <v>8</v>
      </c>
      <c r="R42" s="5">
        <v>9</v>
      </c>
      <c r="S42" s="21" t="s">
        <v>34</v>
      </c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E42" s="9"/>
      <c r="BG42" s="9"/>
      <c r="BH42" s="9"/>
      <c r="BI42" s="9"/>
      <c r="BJ42" s="9"/>
      <c r="BK42" s="9"/>
      <c r="BM42" s="9"/>
      <c r="BO42" s="9"/>
      <c r="BQ42" s="9"/>
    </row>
    <row r="43" spans="1:69" ht="15.5">
      <c r="A43" s="21" t="s">
        <v>30</v>
      </c>
      <c r="B43" s="3">
        <v>9</v>
      </c>
      <c r="C43" s="3">
        <v>8</v>
      </c>
      <c r="D43" s="3">
        <v>7</v>
      </c>
      <c r="E43" s="3">
        <v>6</v>
      </c>
      <c r="F43" s="3">
        <v>5</v>
      </c>
      <c r="G43" s="3">
        <v>4</v>
      </c>
      <c r="H43" s="3">
        <v>3</v>
      </c>
      <c r="I43" s="3">
        <v>2</v>
      </c>
      <c r="J43" s="4">
        <v>1</v>
      </c>
      <c r="K43" s="5">
        <v>2</v>
      </c>
      <c r="L43" s="5">
        <v>3</v>
      </c>
      <c r="M43" s="5">
        <v>4</v>
      </c>
      <c r="N43" s="5">
        <v>5</v>
      </c>
      <c r="O43" s="34">
        <v>6</v>
      </c>
      <c r="P43" s="5">
        <v>7</v>
      </c>
      <c r="Q43" s="5">
        <v>8</v>
      </c>
      <c r="R43" s="5">
        <v>9</v>
      </c>
      <c r="S43" s="21" t="s">
        <v>35</v>
      </c>
      <c r="AF43" s="9"/>
      <c r="AG43" s="30"/>
      <c r="AH43" s="30"/>
      <c r="AI43" s="30"/>
      <c r="AJ43" s="30"/>
      <c r="AK43" s="30"/>
      <c r="AL43" s="30"/>
      <c r="AM43" s="30"/>
      <c r="AN43" s="30"/>
      <c r="AO43" s="9"/>
      <c r="AP43" s="42"/>
      <c r="AQ43" s="9"/>
      <c r="AR43" s="42"/>
      <c r="AS43" s="30"/>
      <c r="AT43" s="42"/>
      <c r="AU43" s="30"/>
      <c r="AV43" s="42"/>
      <c r="AW43" s="30"/>
      <c r="AX43" s="42"/>
      <c r="AY43" s="30"/>
      <c r="AZ43" s="10"/>
      <c r="BA43" s="42"/>
      <c r="BC43" s="42"/>
      <c r="BE43" s="42"/>
      <c r="BK43" s="9"/>
      <c r="BM43" s="9"/>
      <c r="BO43" s="9"/>
      <c r="BQ43" s="9"/>
    </row>
    <row r="44" spans="1:69" ht="17.5">
      <c r="A44" s="21" t="s">
        <v>31</v>
      </c>
      <c r="B44" s="3">
        <v>9</v>
      </c>
      <c r="C44" s="3">
        <v>8</v>
      </c>
      <c r="D44" s="3">
        <v>7</v>
      </c>
      <c r="E44" s="3">
        <v>6</v>
      </c>
      <c r="F44" s="3">
        <v>5</v>
      </c>
      <c r="G44" s="3">
        <v>4</v>
      </c>
      <c r="H44" s="3">
        <v>3</v>
      </c>
      <c r="I44" s="3">
        <v>2</v>
      </c>
      <c r="J44" s="4">
        <v>1</v>
      </c>
      <c r="K44" s="5">
        <v>2</v>
      </c>
      <c r="L44" s="5">
        <v>3</v>
      </c>
      <c r="M44" s="5">
        <v>4</v>
      </c>
      <c r="N44" s="5">
        <v>5</v>
      </c>
      <c r="O44" s="5">
        <v>6</v>
      </c>
      <c r="P44" s="34">
        <v>7</v>
      </c>
      <c r="Q44" s="5">
        <v>8</v>
      </c>
      <c r="R44" s="5">
        <v>9</v>
      </c>
      <c r="S44" s="21" t="s">
        <v>32</v>
      </c>
      <c r="AF44" s="9"/>
      <c r="AG44" s="30"/>
      <c r="AH44" s="30"/>
      <c r="AI44" s="30"/>
      <c r="AJ44" s="30"/>
      <c r="AK44" s="30"/>
      <c r="AL44" s="30"/>
      <c r="AM44" s="30"/>
      <c r="AN44" s="30"/>
      <c r="AO44" s="9"/>
      <c r="AP44" s="42"/>
      <c r="AQ44" s="9"/>
      <c r="AR44" s="42"/>
      <c r="AS44" s="30"/>
      <c r="AT44" s="42"/>
      <c r="AU44" s="30"/>
      <c r="AV44" s="42"/>
      <c r="AW44" s="30"/>
      <c r="AX44" s="42"/>
      <c r="AY44" s="30"/>
      <c r="AZ44" s="10"/>
      <c r="BA44" s="42"/>
      <c r="BB44" s="11"/>
      <c r="BC44" s="42"/>
      <c r="BE44" s="42"/>
      <c r="BK44" s="9"/>
      <c r="BM44" s="9"/>
      <c r="BO44" s="9"/>
      <c r="BQ44" s="9"/>
    </row>
    <row r="45" spans="1:69" ht="17.5">
      <c r="A45" s="21" t="s">
        <v>31</v>
      </c>
      <c r="B45" s="3">
        <v>9</v>
      </c>
      <c r="C45" s="3">
        <v>8</v>
      </c>
      <c r="D45" s="3">
        <v>7</v>
      </c>
      <c r="E45" s="3">
        <v>6</v>
      </c>
      <c r="F45" s="3">
        <v>5</v>
      </c>
      <c r="G45" s="3">
        <v>4</v>
      </c>
      <c r="H45" s="3">
        <v>3</v>
      </c>
      <c r="I45" s="3">
        <v>2</v>
      </c>
      <c r="J45" s="4">
        <v>1</v>
      </c>
      <c r="K45" s="5">
        <v>2</v>
      </c>
      <c r="L45" s="5">
        <v>3</v>
      </c>
      <c r="M45" s="5">
        <v>4</v>
      </c>
      <c r="N45" s="5">
        <v>5</v>
      </c>
      <c r="O45" s="34">
        <v>6</v>
      </c>
      <c r="P45" s="5">
        <v>7</v>
      </c>
      <c r="Q45" s="5">
        <v>8</v>
      </c>
      <c r="R45" s="5">
        <v>9</v>
      </c>
      <c r="S45" s="21" t="s">
        <v>33</v>
      </c>
      <c r="AF45" s="9"/>
      <c r="AG45" s="30"/>
      <c r="AH45" s="30"/>
      <c r="AI45" s="30"/>
      <c r="AJ45" s="30"/>
      <c r="AK45" s="30"/>
      <c r="AL45" s="30"/>
      <c r="AM45" s="30"/>
      <c r="AN45" s="30"/>
      <c r="AO45" s="9"/>
      <c r="AP45" s="42"/>
      <c r="AQ45" s="9"/>
      <c r="AR45" s="42"/>
      <c r="AS45" s="30"/>
      <c r="AT45" s="42"/>
      <c r="AU45" s="30"/>
      <c r="AV45" s="42"/>
      <c r="AW45" s="30"/>
      <c r="AX45" s="42"/>
      <c r="AY45" s="30"/>
      <c r="AZ45" s="10"/>
      <c r="BA45" s="42"/>
      <c r="BB45" s="11"/>
      <c r="BC45" s="42"/>
      <c r="BE45" s="42"/>
      <c r="BK45" s="9"/>
      <c r="BM45" s="9"/>
      <c r="BO45" s="9"/>
      <c r="BQ45" s="9"/>
    </row>
    <row r="46" spans="1:69" ht="15.5">
      <c r="A46" s="21" t="s">
        <v>31</v>
      </c>
      <c r="B46" s="3">
        <v>9</v>
      </c>
      <c r="C46" s="3">
        <v>8</v>
      </c>
      <c r="D46" s="3">
        <v>7</v>
      </c>
      <c r="E46" s="3">
        <v>6</v>
      </c>
      <c r="F46" s="3">
        <v>5</v>
      </c>
      <c r="G46" s="3">
        <v>4</v>
      </c>
      <c r="H46" s="3">
        <v>3</v>
      </c>
      <c r="I46" s="3">
        <v>2</v>
      </c>
      <c r="J46" s="4">
        <v>1</v>
      </c>
      <c r="K46" s="5">
        <v>2</v>
      </c>
      <c r="L46" s="5">
        <v>3</v>
      </c>
      <c r="M46" s="5">
        <v>4</v>
      </c>
      <c r="N46" s="34">
        <v>5</v>
      </c>
      <c r="O46" s="5">
        <v>6</v>
      </c>
      <c r="P46" s="5">
        <v>7</v>
      </c>
      <c r="Q46" s="5">
        <v>8</v>
      </c>
      <c r="R46" s="5">
        <v>9</v>
      </c>
      <c r="S46" s="21" t="s">
        <v>34</v>
      </c>
      <c r="AF46" s="9"/>
      <c r="AG46" s="30"/>
      <c r="AH46" s="30"/>
      <c r="AI46" s="30"/>
      <c r="AJ46" s="30"/>
      <c r="AK46" s="30"/>
      <c r="AL46" s="30"/>
      <c r="AM46" s="30"/>
      <c r="AN46" s="30"/>
      <c r="AO46" s="43"/>
      <c r="AP46" s="42"/>
      <c r="AQ46" s="43"/>
      <c r="AR46" s="42"/>
      <c r="AS46" s="30"/>
      <c r="AT46" s="42"/>
      <c r="AU46" s="30"/>
      <c r="AV46" s="42"/>
      <c r="AW46" s="30"/>
      <c r="AX46" s="42"/>
      <c r="AY46" s="30"/>
      <c r="AZ46" s="44"/>
      <c r="BA46" s="42"/>
      <c r="BB46" s="43"/>
      <c r="BC46" s="42"/>
      <c r="BD46" s="43"/>
      <c r="BE46" s="42"/>
      <c r="BK46" s="9"/>
      <c r="BM46" s="9"/>
      <c r="BO46" s="9"/>
      <c r="BQ46" s="9"/>
    </row>
    <row r="47" spans="1:69" ht="15.5">
      <c r="A47" s="21" t="s">
        <v>31</v>
      </c>
      <c r="B47" s="3">
        <v>9</v>
      </c>
      <c r="C47" s="3">
        <v>8</v>
      </c>
      <c r="D47" s="3">
        <v>7</v>
      </c>
      <c r="E47" s="3">
        <v>6</v>
      </c>
      <c r="F47" s="3">
        <v>5</v>
      </c>
      <c r="G47" s="3">
        <v>4</v>
      </c>
      <c r="H47" s="3">
        <v>3</v>
      </c>
      <c r="I47" s="3">
        <v>2</v>
      </c>
      <c r="J47" s="4">
        <v>1</v>
      </c>
      <c r="K47" s="5">
        <v>2</v>
      </c>
      <c r="L47" s="5">
        <v>3</v>
      </c>
      <c r="M47" s="5">
        <v>4</v>
      </c>
      <c r="N47" s="5">
        <v>5</v>
      </c>
      <c r="O47" s="5">
        <v>6</v>
      </c>
      <c r="P47" s="34">
        <v>7</v>
      </c>
      <c r="Q47" s="5">
        <v>8</v>
      </c>
      <c r="R47" s="5">
        <v>9</v>
      </c>
      <c r="S47" s="21" t="s">
        <v>35</v>
      </c>
      <c r="AF47" s="9"/>
      <c r="AG47" s="30"/>
      <c r="AH47" s="30"/>
      <c r="AI47" s="30"/>
      <c r="AJ47" s="30"/>
      <c r="AK47" s="30"/>
      <c r="AL47" s="30"/>
      <c r="AM47" s="30"/>
      <c r="AN47" s="30"/>
      <c r="AO47" s="9"/>
      <c r="AP47" s="42"/>
      <c r="AQ47" s="9"/>
      <c r="AR47" s="42"/>
      <c r="AS47" s="30"/>
      <c r="AT47" s="42"/>
      <c r="AU47" s="30"/>
      <c r="AV47" s="42"/>
      <c r="AW47" s="30"/>
      <c r="AX47" s="42"/>
      <c r="AY47" s="30"/>
      <c r="BA47" s="42"/>
      <c r="BC47" s="42"/>
      <c r="BE47" s="42"/>
      <c r="BK47" s="9"/>
      <c r="BM47" s="9"/>
      <c r="BO47" s="9"/>
      <c r="BQ47" s="9"/>
    </row>
    <row r="48" spans="1:69" ht="15.5">
      <c r="A48" s="21" t="s">
        <v>32</v>
      </c>
      <c r="B48" s="29">
        <v>9</v>
      </c>
      <c r="C48" s="3">
        <v>8</v>
      </c>
      <c r="D48" s="3">
        <v>7</v>
      </c>
      <c r="E48" s="3">
        <v>6</v>
      </c>
      <c r="F48" s="3">
        <v>5</v>
      </c>
      <c r="G48" s="3">
        <v>4</v>
      </c>
      <c r="H48" s="3">
        <v>3</v>
      </c>
      <c r="I48" s="3">
        <v>2</v>
      </c>
      <c r="J48" s="4">
        <v>1</v>
      </c>
      <c r="K48" s="5">
        <v>2</v>
      </c>
      <c r="L48" s="5">
        <v>3</v>
      </c>
      <c r="M48" s="5">
        <v>4</v>
      </c>
      <c r="N48" s="5">
        <v>5</v>
      </c>
      <c r="O48" s="5">
        <v>6</v>
      </c>
      <c r="P48" s="5">
        <v>7</v>
      </c>
      <c r="Q48" s="5">
        <v>8</v>
      </c>
      <c r="R48" s="5">
        <v>9</v>
      </c>
      <c r="S48" s="21" t="s">
        <v>33</v>
      </c>
      <c r="AG48" s="30"/>
      <c r="AH48" s="30"/>
      <c r="AI48" s="30"/>
      <c r="AJ48" s="30"/>
      <c r="AK48" s="30"/>
      <c r="AL48" s="30"/>
      <c r="AM48" s="30"/>
      <c r="AN48" s="30"/>
      <c r="AO48" s="9"/>
      <c r="AP48" s="42"/>
      <c r="AQ48" s="9"/>
      <c r="AR48" s="42"/>
      <c r="AS48" s="30"/>
      <c r="AT48" s="42"/>
      <c r="AU48" s="30"/>
      <c r="AV48" s="42"/>
      <c r="AW48" s="30"/>
      <c r="AX48" s="42"/>
      <c r="AY48" s="30"/>
      <c r="BA48" s="42"/>
      <c r="BC48" s="42"/>
      <c r="BE48" s="42"/>
      <c r="BK48" s="9"/>
      <c r="BM48" s="9"/>
      <c r="BO48" s="9"/>
      <c r="BQ48" s="9"/>
    </row>
    <row r="49" spans="1:69" ht="15.5">
      <c r="A49" s="21" t="s">
        <v>32</v>
      </c>
      <c r="B49" s="29">
        <v>9</v>
      </c>
      <c r="C49" s="3">
        <v>8</v>
      </c>
      <c r="D49" s="3">
        <v>7</v>
      </c>
      <c r="E49" s="3">
        <v>6</v>
      </c>
      <c r="F49" s="3">
        <v>5</v>
      </c>
      <c r="G49" s="3">
        <v>4</v>
      </c>
      <c r="H49" s="3">
        <v>3</v>
      </c>
      <c r="I49" s="3">
        <v>2</v>
      </c>
      <c r="J49" s="4">
        <v>1</v>
      </c>
      <c r="K49" s="5">
        <v>2</v>
      </c>
      <c r="L49" s="5">
        <v>3</v>
      </c>
      <c r="M49" s="5">
        <v>4</v>
      </c>
      <c r="N49" s="5">
        <v>5</v>
      </c>
      <c r="O49" s="5">
        <v>6</v>
      </c>
      <c r="P49" s="5">
        <v>7</v>
      </c>
      <c r="Q49" s="5">
        <v>8</v>
      </c>
      <c r="R49" s="5">
        <v>9</v>
      </c>
      <c r="S49" s="21" t="s">
        <v>34</v>
      </c>
      <c r="AF49" s="9"/>
      <c r="AG49" s="30"/>
      <c r="AH49" s="30"/>
      <c r="AI49" s="30"/>
      <c r="AJ49" s="30"/>
      <c r="AK49" s="30"/>
      <c r="AL49" s="30"/>
      <c r="AM49" s="30"/>
      <c r="AN49" s="30"/>
      <c r="AO49" s="9"/>
      <c r="AP49" s="42"/>
      <c r="AQ49" s="9"/>
      <c r="AR49" s="42"/>
      <c r="AS49" s="30"/>
      <c r="AT49" s="42"/>
      <c r="AU49" s="30"/>
      <c r="AV49" s="42"/>
      <c r="AW49" s="30"/>
      <c r="AX49" s="42"/>
      <c r="AY49" s="30"/>
      <c r="BA49" s="42"/>
      <c r="BC49" s="42"/>
      <c r="BE49" s="42"/>
      <c r="BK49" s="9"/>
      <c r="BM49" s="9"/>
      <c r="BO49" s="9"/>
      <c r="BQ49" s="9"/>
    </row>
    <row r="50" spans="1:69" ht="15.5">
      <c r="A50" s="21" t="s">
        <v>32</v>
      </c>
      <c r="B50" s="29">
        <v>9</v>
      </c>
      <c r="C50" s="3">
        <v>8</v>
      </c>
      <c r="D50" s="3">
        <v>7</v>
      </c>
      <c r="E50" s="3">
        <v>6</v>
      </c>
      <c r="F50" s="3">
        <v>5</v>
      </c>
      <c r="G50" s="3">
        <v>4</v>
      </c>
      <c r="H50" s="3">
        <v>3</v>
      </c>
      <c r="I50" s="3">
        <v>2</v>
      </c>
      <c r="J50" s="4">
        <v>1</v>
      </c>
      <c r="K50" s="5">
        <v>2</v>
      </c>
      <c r="L50" s="5">
        <v>3</v>
      </c>
      <c r="M50" s="5">
        <v>4</v>
      </c>
      <c r="N50" s="5">
        <v>5</v>
      </c>
      <c r="O50" s="5">
        <v>6</v>
      </c>
      <c r="P50" s="5">
        <v>7</v>
      </c>
      <c r="Q50" s="5">
        <v>8</v>
      </c>
      <c r="R50" s="5">
        <v>9</v>
      </c>
      <c r="S50" s="21" t="s">
        <v>35</v>
      </c>
      <c r="AF50" s="9"/>
      <c r="AG50" s="30"/>
      <c r="AH50" s="30"/>
      <c r="AI50" s="30"/>
      <c r="AJ50" s="30"/>
      <c r="AK50" s="30"/>
      <c r="AL50" s="30"/>
      <c r="AM50" s="30"/>
      <c r="AN50" s="30"/>
      <c r="AO50" s="9"/>
      <c r="AP50" s="42"/>
      <c r="AQ50" s="9"/>
      <c r="AR50" s="42"/>
      <c r="AS50" s="30"/>
      <c r="AT50" s="42"/>
      <c r="AU50" s="30"/>
      <c r="AV50" s="42"/>
      <c r="AW50" s="30"/>
      <c r="AX50" s="42"/>
      <c r="AY50" s="30"/>
      <c r="BA50" s="42"/>
      <c r="BC50" s="42"/>
      <c r="BE50" s="42"/>
      <c r="BK50" s="9"/>
      <c r="BM50" s="9"/>
      <c r="BO50" s="9"/>
      <c r="BQ50" s="9"/>
    </row>
    <row r="51" spans="1:69" ht="15.5">
      <c r="A51" s="21" t="s">
        <v>33</v>
      </c>
      <c r="B51" s="3">
        <v>9</v>
      </c>
      <c r="C51" s="3">
        <v>8</v>
      </c>
      <c r="D51" s="3">
        <v>7</v>
      </c>
      <c r="E51" s="29">
        <v>6</v>
      </c>
      <c r="F51" s="3">
        <v>5</v>
      </c>
      <c r="G51" s="3">
        <v>4</v>
      </c>
      <c r="H51" s="3">
        <v>3</v>
      </c>
      <c r="I51" s="3">
        <v>2</v>
      </c>
      <c r="J51" s="4">
        <v>1</v>
      </c>
      <c r="K51" s="5">
        <v>2</v>
      </c>
      <c r="L51" s="5">
        <v>3</v>
      </c>
      <c r="M51" s="5">
        <v>4</v>
      </c>
      <c r="N51" s="5">
        <v>5</v>
      </c>
      <c r="O51" s="5">
        <v>6</v>
      </c>
      <c r="P51" s="5">
        <v>7</v>
      </c>
      <c r="Q51" s="5">
        <v>8</v>
      </c>
      <c r="R51" s="5">
        <v>9</v>
      </c>
      <c r="S51" s="21" t="s">
        <v>34</v>
      </c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E51" s="42"/>
      <c r="BG51" s="9"/>
      <c r="BH51" s="9"/>
      <c r="BI51" s="9"/>
      <c r="BJ51" s="9"/>
      <c r="BK51" s="9"/>
      <c r="BM51" s="9"/>
      <c r="BO51" s="9"/>
      <c r="BQ51" s="9"/>
    </row>
    <row r="52" spans="1:69" ht="15.5">
      <c r="A52" s="21" t="s">
        <v>33</v>
      </c>
      <c r="B52" s="3">
        <v>9</v>
      </c>
      <c r="C52" s="3">
        <v>8</v>
      </c>
      <c r="D52" s="3">
        <v>7</v>
      </c>
      <c r="E52" s="29">
        <v>6</v>
      </c>
      <c r="F52" s="3">
        <v>5</v>
      </c>
      <c r="G52" s="3">
        <v>4</v>
      </c>
      <c r="H52" s="3">
        <v>3</v>
      </c>
      <c r="I52" s="3">
        <v>2</v>
      </c>
      <c r="J52" s="4">
        <v>1</v>
      </c>
      <c r="K52" s="5">
        <v>2</v>
      </c>
      <c r="L52" s="5">
        <v>3</v>
      </c>
      <c r="M52" s="5">
        <v>4</v>
      </c>
      <c r="N52" s="5">
        <v>5</v>
      </c>
      <c r="O52" s="5">
        <v>6</v>
      </c>
      <c r="P52" s="5">
        <v>7</v>
      </c>
      <c r="Q52" s="5">
        <v>8</v>
      </c>
      <c r="R52" s="5">
        <v>9</v>
      </c>
      <c r="S52" s="21" t="s">
        <v>35</v>
      </c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E52" s="9"/>
      <c r="BG52" s="9"/>
      <c r="BH52" s="9"/>
      <c r="BI52" s="9"/>
      <c r="BJ52" s="9"/>
      <c r="BK52" s="9"/>
      <c r="BM52" s="9"/>
      <c r="BO52" s="9"/>
      <c r="BQ52" s="9"/>
    </row>
    <row r="53" spans="1:69" ht="15.5">
      <c r="A53" s="21" t="s">
        <v>34</v>
      </c>
      <c r="B53" s="3">
        <v>9</v>
      </c>
      <c r="C53" s="3">
        <v>8</v>
      </c>
      <c r="D53" s="29">
        <v>7</v>
      </c>
      <c r="E53" s="3">
        <v>6</v>
      </c>
      <c r="F53" s="3">
        <v>5</v>
      </c>
      <c r="G53" s="3">
        <v>4</v>
      </c>
      <c r="H53" s="3">
        <v>3</v>
      </c>
      <c r="I53" s="3">
        <v>2</v>
      </c>
      <c r="J53" s="4">
        <v>1</v>
      </c>
      <c r="K53" s="5">
        <v>2</v>
      </c>
      <c r="L53" s="5">
        <v>3</v>
      </c>
      <c r="M53" s="5">
        <v>4</v>
      </c>
      <c r="N53" s="5">
        <v>5</v>
      </c>
      <c r="O53" s="5">
        <v>6</v>
      </c>
      <c r="P53" s="5">
        <v>7</v>
      </c>
      <c r="Q53" s="5">
        <v>8</v>
      </c>
      <c r="R53" s="5">
        <v>9</v>
      </c>
      <c r="S53" s="21" t="s">
        <v>35</v>
      </c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10"/>
      <c r="BE53" s="30"/>
      <c r="BG53" s="9"/>
      <c r="BH53" s="9"/>
      <c r="BI53" s="9"/>
      <c r="BJ53" s="9"/>
      <c r="BK53" s="9"/>
      <c r="BM53" s="9"/>
      <c r="BO53" s="9"/>
      <c r="BQ53" s="9"/>
    </row>
    <row r="54" spans="1:69" ht="15.5">
      <c r="A54" s="22"/>
      <c r="S54" s="22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10"/>
      <c r="BE54" s="30"/>
      <c r="BG54" s="9"/>
      <c r="BH54" s="9"/>
      <c r="BI54" s="9"/>
      <c r="BJ54" s="9"/>
      <c r="BK54" s="9"/>
      <c r="BM54" s="9"/>
      <c r="BO54" s="9"/>
      <c r="BQ54" s="9"/>
    </row>
    <row r="55" spans="1:69" ht="15.5">
      <c r="A55" s="22"/>
      <c r="S55" s="22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10"/>
      <c r="BE55" s="30"/>
      <c r="BG55" s="9"/>
      <c r="BH55" s="9"/>
      <c r="BI55" s="9"/>
      <c r="BJ55" s="9"/>
      <c r="BK55" s="9"/>
      <c r="BM55" s="9"/>
      <c r="BO55" s="9"/>
      <c r="BQ55" s="9"/>
    </row>
    <row r="56" spans="1:69" ht="15.5">
      <c r="A56" s="22"/>
      <c r="S56" s="22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E56" s="9"/>
      <c r="BG56" s="9"/>
      <c r="BH56" s="9"/>
      <c r="BI56" s="9"/>
      <c r="BJ56" s="9"/>
      <c r="BK56" s="9"/>
      <c r="BM56" s="9"/>
      <c r="BO56" s="9"/>
      <c r="BQ56" s="9"/>
    </row>
    <row r="57" spans="1:69" ht="15.5">
      <c r="A57" s="86" t="s">
        <v>5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U57" s="93" t="s">
        <v>11</v>
      </c>
      <c r="V57" s="93"/>
      <c r="W57" s="93"/>
      <c r="X57" s="93"/>
      <c r="Y57" s="93"/>
      <c r="Z57" s="93"/>
      <c r="AA57" s="93"/>
      <c r="AB57" s="93"/>
      <c r="AC57" s="93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E57" s="9"/>
      <c r="BG57" s="9"/>
      <c r="BH57" s="9"/>
      <c r="BI57" s="9"/>
      <c r="BJ57" s="9"/>
      <c r="BK57" s="9"/>
      <c r="BM57" s="9"/>
      <c r="BO57" s="9"/>
      <c r="BQ57" s="9"/>
    </row>
    <row r="58" spans="1:69" ht="46.5">
      <c r="A58" s="87" t="s">
        <v>36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9"/>
      <c r="U58" s="6" t="s">
        <v>10</v>
      </c>
      <c r="V58" s="7" t="s">
        <v>27</v>
      </c>
      <c r="W58" s="7" t="s">
        <v>28</v>
      </c>
      <c r="X58" s="7" t="s">
        <v>30</v>
      </c>
      <c r="Y58" s="7" t="s">
        <v>31</v>
      </c>
      <c r="Z58" s="7" t="s">
        <v>32</v>
      </c>
      <c r="AA58" s="7" t="s">
        <v>33</v>
      </c>
      <c r="AB58" s="7" t="s">
        <v>34</v>
      </c>
      <c r="AC58" s="7" t="s">
        <v>35</v>
      </c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E58" s="9"/>
      <c r="BG58" s="9"/>
      <c r="BH58" s="9"/>
      <c r="BI58" s="9"/>
      <c r="BJ58" s="9"/>
      <c r="BK58" s="9"/>
      <c r="BM58" s="9"/>
      <c r="BO58" s="9"/>
      <c r="BQ58" s="9"/>
    </row>
    <row r="59" spans="1:69" ht="15.5">
      <c r="A59" s="6" t="s">
        <v>2</v>
      </c>
      <c r="B59" s="90" t="s">
        <v>3</v>
      </c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2"/>
      <c r="S59" s="6" t="s">
        <v>4</v>
      </c>
      <c r="U59" s="14" t="s">
        <v>27</v>
      </c>
      <c r="V59" s="26">
        <v>1</v>
      </c>
      <c r="W59" s="27">
        <v>5</v>
      </c>
      <c r="X59" s="27">
        <f>1/9</f>
        <v>0.1111111111111111</v>
      </c>
      <c r="Y59" s="27">
        <f>1/9</f>
        <v>0.1111111111111111</v>
      </c>
      <c r="Z59" s="27">
        <f>1/3</f>
        <v>0.33333333333333331</v>
      </c>
      <c r="AA59" s="27">
        <f>1/7</f>
        <v>0.14285714285714285</v>
      </c>
      <c r="AB59" s="27">
        <f>1/9</f>
        <v>0.1111111111111111</v>
      </c>
      <c r="AC59" s="27">
        <f>1/7</f>
        <v>0.14285714285714285</v>
      </c>
      <c r="AD59" s="25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E59" s="9"/>
      <c r="BG59" s="9"/>
      <c r="BH59" s="9"/>
      <c r="BI59" s="9"/>
      <c r="BJ59" s="9"/>
      <c r="BK59" s="9"/>
      <c r="BM59" s="9"/>
      <c r="BO59" s="9"/>
      <c r="BQ59" s="9"/>
    </row>
    <row r="60" spans="1:69" ht="15.5">
      <c r="A60" s="2" t="s">
        <v>27</v>
      </c>
      <c r="B60" s="3">
        <v>9</v>
      </c>
      <c r="C60" s="3">
        <v>8</v>
      </c>
      <c r="D60" s="3">
        <v>7</v>
      </c>
      <c r="E60" s="3">
        <v>6</v>
      </c>
      <c r="F60" s="29">
        <v>5</v>
      </c>
      <c r="G60" s="3">
        <v>4</v>
      </c>
      <c r="H60" s="3">
        <v>3</v>
      </c>
      <c r="I60" s="3">
        <v>2</v>
      </c>
      <c r="J60" s="4">
        <v>1</v>
      </c>
      <c r="K60" s="5">
        <v>2</v>
      </c>
      <c r="L60" s="5">
        <v>3</v>
      </c>
      <c r="M60" s="5">
        <v>4</v>
      </c>
      <c r="N60" s="5">
        <v>5</v>
      </c>
      <c r="O60" s="5">
        <v>6</v>
      </c>
      <c r="P60" s="5">
        <v>7</v>
      </c>
      <c r="Q60" s="5">
        <v>8</v>
      </c>
      <c r="R60" s="5">
        <v>9</v>
      </c>
      <c r="S60" s="21" t="s">
        <v>28</v>
      </c>
      <c r="U60" s="14" t="s">
        <v>28</v>
      </c>
      <c r="V60" s="28">
        <f>1/5</f>
        <v>0.2</v>
      </c>
      <c r="W60" s="26">
        <v>1</v>
      </c>
      <c r="X60" s="27">
        <f>1/9</f>
        <v>0.1111111111111111</v>
      </c>
      <c r="Y60" s="27">
        <f>1/9</f>
        <v>0.1111111111111111</v>
      </c>
      <c r="Z60" s="27">
        <v>7</v>
      </c>
      <c r="AA60" s="27">
        <v>7</v>
      </c>
      <c r="AB60" s="27">
        <f>1/7</f>
        <v>0.14285714285714285</v>
      </c>
      <c r="AC60" s="27">
        <f>1/7</f>
        <v>0.14285714285714285</v>
      </c>
      <c r="AD60" s="25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E60" s="9"/>
      <c r="BG60" s="9"/>
      <c r="BH60" s="9"/>
      <c r="BI60" s="9"/>
      <c r="BJ60" s="9"/>
      <c r="BK60" s="9"/>
      <c r="BM60" s="9"/>
      <c r="BO60" s="9"/>
      <c r="BQ60" s="9"/>
    </row>
    <row r="61" spans="1:69" ht="15.5">
      <c r="A61" s="2" t="s">
        <v>27</v>
      </c>
      <c r="B61" s="3">
        <v>9</v>
      </c>
      <c r="C61" s="3">
        <v>8</v>
      </c>
      <c r="D61" s="3">
        <v>7</v>
      </c>
      <c r="E61" s="3">
        <v>6</v>
      </c>
      <c r="F61" s="3">
        <v>5</v>
      </c>
      <c r="G61" s="3">
        <v>4</v>
      </c>
      <c r="H61" s="3">
        <v>3</v>
      </c>
      <c r="I61" s="3">
        <v>2</v>
      </c>
      <c r="J61" s="4">
        <v>1</v>
      </c>
      <c r="K61" s="5">
        <v>2</v>
      </c>
      <c r="L61" s="5">
        <v>3</v>
      </c>
      <c r="M61" s="5">
        <v>4</v>
      </c>
      <c r="N61" s="5">
        <v>5</v>
      </c>
      <c r="O61" s="5">
        <v>6</v>
      </c>
      <c r="P61" s="5">
        <v>7</v>
      </c>
      <c r="Q61" s="5">
        <v>8</v>
      </c>
      <c r="R61" s="34">
        <v>9</v>
      </c>
      <c r="S61" s="21" t="s">
        <v>30</v>
      </c>
      <c r="U61" s="14" t="s">
        <v>30</v>
      </c>
      <c r="V61" s="28">
        <v>9</v>
      </c>
      <c r="W61" s="28">
        <v>9</v>
      </c>
      <c r="X61" s="26">
        <v>1</v>
      </c>
      <c r="Y61" s="27">
        <f>1/9</f>
        <v>0.1111111111111111</v>
      </c>
      <c r="Z61" s="27">
        <f>1/5</f>
        <v>0.2</v>
      </c>
      <c r="AA61" s="27">
        <f>1/5</f>
        <v>0.2</v>
      </c>
      <c r="AB61" s="27">
        <f>1/5</f>
        <v>0.2</v>
      </c>
      <c r="AC61" s="27">
        <f>1/3</f>
        <v>0.33333333333333331</v>
      </c>
      <c r="AD61" s="25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E61" s="9"/>
      <c r="BG61" s="9"/>
      <c r="BH61" s="9"/>
      <c r="BI61" s="9"/>
      <c r="BJ61" s="9"/>
      <c r="BK61" s="9"/>
      <c r="BM61" s="9"/>
      <c r="BO61" s="9"/>
      <c r="BQ61" s="9"/>
    </row>
    <row r="62" spans="1:69" ht="15.5">
      <c r="A62" s="2" t="s">
        <v>27</v>
      </c>
      <c r="B62" s="3">
        <v>9</v>
      </c>
      <c r="C62" s="3">
        <v>8</v>
      </c>
      <c r="D62" s="3">
        <v>7</v>
      </c>
      <c r="E62" s="3">
        <v>6</v>
      </c>
      <c r="F62" s="3">
        <v>5</v>
      </c>
      <c r="G62" s="3">
        <v>4</v>
      </c>
      <c r="H62" s="3">
        <v>3</v>
      </c>
      <c r="I62" s="3">
        <v>2</v>
      </c>
      <c r="J62" s="4">
        <v>1</v>
      </c>
      <c r="K62" s="5">
        <v>2</v>
      </c>
      <c r="L62" s="5">
        <v>3</v>
      </c>
      <c r="M62" s="5">
        <v>4</v>
      </c>
      <c r="N62" s="5">
        <v>5</v>
      </c>
      <c r="O62" s="5">
        <v>6</v>
      </c>
      <c r="P62" s="5">
        <v>7</v>
      </c>
      <c r="Q62" s="5">
        <v>8</v>
      </c>
      <c r="R62" s="34">
        <v>9</v>
      </c>
      <c r="S62" s="21" t="s">
        <v>31</v>
      </c>
      <c r="U62" s="14" t="s">
        <v>31</v>
      </c>
      <c r="V62" s="28">
        <v>9</v>
      </c>
      <c r="W62" s="28">
        <v>9</v>
      </c>
      <c r="X62" s="28">
        <v>9</v>
      </c>
      <c r="Y62" s="26">
        <v>1</v>
      </c>
      <c r="Z62" s="27">
        <f>1/7</f>
        <v>0.14285714285714285</v>
      </c>
      <c r="AA62" s="27">
        <f>1/7</f>
        <v>0.14285714285714285</v>
      </c>
      <c r="AB62" s="27">
        <v>7</v>
      </c>
      <c r="AC62" s="27">
        <f>1/7</f>
        <v>0.14285714285714285</v>
      </c>
      <c r="AD62" s="25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E62" s="9"/>
      <c r="BG62" s="9"/>
      <c r="BH62" s="9"/>
      <c r="BI62" s="9"/>
      <c r="BJ62" s="9"/>
      <c r="BK62" s="9"/>
      <c r="BM62" s="9"/>
      <c r="BO62" s="9"/>
      <c r="BQ62" s="9"/>
    </row>
    <row r="63" spans="1:69" ht="15.5">
      <c r="A63" s="2" t="s">
        <v>27</v>
      </c>
      <c r="B63" s="3">
        <v>9</v>
      </c>
      <c r="C63" s="3">
        <v>8</v>
      </c>
      <c r="D63" s="3">
        <v>7</v>
      </c>
      <c r="E63" s="3">
        <v>6</v>
      </c>
      <c r="F63" s="3">
        <v>5</v>
      </c>
      <c r="G63" s="3">
        <v>4</v>
      </c>
      <c r="H63" s="3">
        <v>3</v>
      </c>
      <c r="I63" s="3">
        <v>2</v>
      </c>
      <c r="J63" s="4">
        <v>1</v>
      </c>
      <c r="K63" s="5">
        <v>2</v>
      </c>
      <c r="L63" s="34">
        <v>3</v>
      </c>
      <c r="M63" s="5">
        <v>4</v>
      </c>
      <c r="N63" s="5">
        <v>5</v>
      </c>
      <c r="O63" s="5">
        <v>6</v>
      </c>
      <c r="P63" s="5">
        <v>7</v>
      </c>
      <c r="Q63" s="5">
        <v>8</v>
      </c>
      <c r="R63" s="5">
        <v>9</v>
      </c>
      <c r="S63" s="21" t="s">
        <v>32</v>
      </c>
      <c r="U63" s="14" t="s">
        <v>32</v>
      </c>
      <c r="V63" s="28">
        <v>3</v>
      </c>
      <c r="W63" s="28">
        <f>1/7</f>
        <v>0.14285714285714285</v>
      </c>
      <c r="X63" s="28">
        <v>5</v>
      </c>
      <c r="Y63" s="28">
        <v>7</v>
      </c>
      <c r="Z63" s="26">
        <v>1</v>
      </c>
      <c r="AA63" s="27">
        <f>1/5</f>
        <v>0.2</v>
      </c>
      <c r="AB63" s="27">
        <f>1/7</f>
        <v>0.14285714285714285</v>
      </c>
      <c r="AC63" s="27">
        <f>1/5</f>
        <v>0.2</v>
      </c>
      <c r="AD63" s="25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E63" s="9"/>
      <c r="BG63" s="9"/>
      <c r="BH63" s="9"/>
      <c r="BI63" s="9"/>
      <c r="BJ63" s="9"/>
      <c r="BK63" s="9"/>
      <c r="BM63" s="9"/>
      <c r="BO63" s="9"/>
      <c r="BQ63" s="9"/>
    </row>
    <row r="64" spans="1:69" ht="15.5">
      <c r="A64" s="2" t="s">
        <v>27</v>
      </c>
      <c r="B64" s="3">
        <v>9</v>
      </c>
      <c r="C64" s="3">
        <v>8</v>
      </c>
      <c r="D64" s="3">
        <v>7</v>
      </c>
      <c r="E64" s="3">
        <v>6</v>
      </c>
      <c r="F64" s="3">
        <v>5</v>
      </c>
      <c r="G64" s="3">
        <v>4</v>
      </c>
      <c r="H64" s="3">
        <v>3</v>
      </c>
      <c r="I64" s="3">
        <v>2</v>
      </c>
      <c r="J64" s="4">
        <v>1</v>
      </c>
      <c r="K64" s="5">
        <v>2</v>
      </c>
      <c r="L64" s="5">
        <v>3</v>
      </c>
      <c r="M64" s="5">
        <v>4</v>
      </c>
      <c r="N64" s="5">
        <v>5</v>
      </c>
      <c r="O64" s="5">
        <v>6</v>
      </c>
      <c r="P64" s="34">
        <v>7</v>
      </c>
      <c r="Q64" s="5">
        <v>8</v>
      </c>
      <c r="R64" s="5">
        <v>9</v>
      </c>
      <c r="S64" s="21" t="s">
        <v>33</v>
      </c>
      <c r="U64" s="14" t="s">
        <v>33</v>
      </c>
      <c r="V64" s="28">
        <v>7</v>
      </c>
      <c r="W64" s="28">
        <f>1/7</f>
        <v>0.14285714285714285</v>
      </c>
      <c r="X64" s="28">
        <v>5</v>
      </c>
      <c r="Y64" s="28">
        <v>7</v>
      </c>
      <c r="Z64" s="28">
        <v>5</v>
      </c>
      <c r="AA64" s="26">
        <v>1</v>
      </c>
      <c r="AB64" s="27">
        <f>1/5</f>
        <v>0.2</v>
      </c>
      <c r="AC64" s="27">
        <v>7</v>
      </c>
      <c r="AD64" s="25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E64" s="9"/>
      <c r="BG64" s="9"/>
      <c r="BH64" s="9"/>
      <c r="BI64" s="9"/>
      <c r="BJ64" s="9"/>
      <c r="BK64" s="9"/>
      <c r="BM64" s="9"/>
      <c r="BO64" s="9"/>
      <c r="BQ64" s="9"/>
    </row>
    <row r="65" spans="1:69" ht="15.5">
      <c r="A65" s="2" t="s">
        <v>27</v>
      </c>
      <c r="B65" s="3">
        <v>9</v>
      </c>
      <c r="C65" s="3">
        <v>8</v>
      </c>
      <c r="D65" s="3">
        <v>7</v>
      </c>
      <c r="E65" s="3">
        <v>6</v>
      </c>
      <c r="F65" s="3">
        <v>5</v>
      </c>
      <c r="G65" s="3">
        <v>4</v>
      </c>
      <c r="H65" s="3">
        <v>3</v>
      </c>
      <c r="I65" s="3">
        <v>2</v>
      </c>
      <c r="J65" s="4">
        <v>1</v>
      </c>
      <c r="K65" s="5">
        <v>2</v>
      </c>
      <c r="L65" s="5">
        <v>3</v>
      </c>
      <c r="M65" s="5">
        <v>4</v>
      </c>
      <c r="N65" s="5">
        <v>5</v>
      </c>
      <c r="O65" s="5">
        <v>6</v>
      </c>
      <c r="P65" s="5">
        <v>7</v>
      </c>
      <c r="Q65" s="5">
        <v>8</v>
      </c>
      <c r="R65" s="34">
        <v>9</v>
      </c>
      <c r="S65" s="21" t="s">
        <v>34</v>
      </c>
      <c r="U65" s="14" t="s">
        <v>34</v>
      </c>
      <c r="V65" s="28">
        <v>9</v>
      </c>
      <c r="W65" s="28">
        <v>7</v>
      </c>
      <c r="X65" s="28">
        <v>5</v>
      </c>
      <c r="Y65" s="28">
        <f>1/7</f>
        <v>0.14285714285714285</v>
      </c>
      <c r="Z65" s="28">
        <v>7</v>
      </c>
      <c r="AA65" s="28">
        <v>5</v>
      </c>
      <c r="AB65" s="26">
        <v>1</v>
      </c>
      <c r="AC65" s="27">
        <f>1/7</f>
        <v>0.14285714285714285</v>
      </c>
      <c r="AD65" s="25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E65" s="9"/>
      <c r="BG65" s="9"/>
      <c r="BH65" s="9"/>
      <c r="BI65" s="9"/>
      <c r="BJ65" s="9"/>
      <c r="BK65" s="9"/>
      <c r="BM65" s="9"/>
      <c r="BO65" s="9"/>
      <c r="BQ65" s="9"/>
    </row>
    <row r="66" spans="1:69" ht="15.5">
      <c r="A66" s="2" t="s">
        <v>27</v>
      </c>
      <c r="B66" s="3">
        <v>9</v>
      </c>
      <c r="C66" s="3">
        <v>8</v>
      </c>
      <c r="D66" s="3">
        <v>7</v>
      </c>
      <c r="E66" s="3">
        <v>6</v>
      </c>
      <c r="F66" s="3">
        <v>5</v>
      </c>
      <c r="G66" s="3">
        <v>4</v>
      </c>
      <c r="H66" s="3">
        <v>3</v>
      </c>
      <c r="I66" s="3">
        <v>2</v>
      </c>
      <c r="J66" s="4">
        <v>1</v>
      </c>
      <c r="K66" s="5">
        <v>2</v>
      </c>
      <c r="L66" s="5">
        <v>3</v>
      </c>
      <c r="M66" s="5">
        <v>4</v>
      </c>
      <c r="N66" s="5">
        <v>5</v>
      </c>
      <c r="O66" s="5">
        <v>6</v>
      </c>
      <c r="P66" s="34">
        <v>7</v>
      </c>
      <c r="Q66" s="5">
        <v>8</v>
      </c>
      <c r="R66" s="5">
        <v>9</v>
      </c>
      <c r="S66" s="21" t="s">
        <v>35</v>
      </c>
      <c r="U66" s="14" t="s">
        <v>35</v>
      </c>
      <c r="V66" s="28">
        <v>7</v>
      </c>
      <c r="W66" s="28">
        <v>7</v>
      </c>
      <c r="X66" s="28">
        <v>3</v>
      </c>
      <c r="Y66" s="28">
        <v>7</v>
      </c>
      <c r="Z66" s="28">
        <v>5</v>
      </c>
      <c r="AA66" s="28">
        <f>1/7</f>
        <v>0.14285714285714285</v>
      </c>
      <c r="AB66" s="28">
        <v>7</v>
      </c>
      <c r="AC66" s="26">
        <v>1</v>
      </c>
      <c r="AD66" s="25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E66" s="9"/>
      <c r="BG66" s="9"/>
      <c r="BH66" s="9"/>
      <c r="BI66" s="9"/>
      <c r="BJ66" s="9"/>
      <c r="BK66" s="9"/>
      <c r="BM66" s="9"/>
      <c r="BO66" s="9"/>
      <c r="BQ66" s="9"/>
    </row>
    <row r="67" spans="1:69" ht="15.5">
      <c r="A67" s="21" t="s">
        <v>28</v>
      </c>
      <c r="B67" s="3">
        <v>9</v>
      </c>
      <c r="C67" s="3">
        <v>8</v>
      </c>
      <c r="D67" s="3">
        <v>7</v>
      </c>
      <c r="E67" s="3">
        <v>6</v>
      </c>
      <c r="F67" s="3">
        <v>5</v>
      </c>
      <c r="G67" s="3">
        <v>4</v>
      </c>
      <c r="H67" s="3">
        <v>3</v>
      </c>
      <c r="I67" s="3">
        <v>2</v>
      </c>
      <c r="J67" s="4">
        <v>1</v>
      </c>
      <c r="K67" s="5">
        <v>2</v>
      </c>
      <c r="L67" s="5">
        <v>3</v>
      </c>
      <c r="M67" s="5">
        <v>4</v>
      </c>
      <c r="N67" s="5">
        <v>5</v>
      </c>
      <c r="O67" s="5">
        <v>6</v>
      </c>
      <c r="P67" s="5">
        <v>7</v>
      </c>
      <c r="Q67" s="5">
        <v>8</v>
      </c>
      <c r="R67" s="34">
        <v>9</v>
      </c>
      <c r="S67" s="21" t="s">
        <v>30</v>
      </c>
      <c r="U67" s="14" t="s">
        <v>37</v>
      </c>
      <c r="V67" s="57">
        <f>SUM(V59:V66)</f>
        <v>45.2</v>
      </c>
      <c r="W67" s="57">
        <f>SUM(W59:W66)</f>
        <v>38.285714285714285</v>
      </c>
      <c r="X67" s="57">
        <f>SUM(X59:X66)</f>
        <v>28.222222222222221</v>
      </c>
      <c r="Y67" s="57">
        <f t="shared" ref="Y67:AB67" si="16">SUM(Y59:Y66)</f>
        <v>22.476190476190474</v>
      </c>
      <c r="Z67" s="57">
        <f t="shared" si="16"/>
        <v>25.676190476190477</v>
      </c>
      <c r="AA67" s="57">
        <f t="shared" si="16"/>
        <v>13.828571428571429</v>
      </c>
      <c r="AB67" s="57">
        <f t="shared" si="16"/>
        <v>15.796825396825398</v>
      </c>
      <c r="AC67" s="57">
        <f>SUM(AC59:AC66)</f>
        <v>9.1047619047619044</v>
      </c>
      <c r="AD67" s="30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E67" s="9"/>
      <c r="BG67" s="9"/>
      <c r="BH67" s="9"/>
      <c r="BI67" s="9"/>
      <c r="BJ67" s="9"/>
      <c r="BK67" s="9"/>
      <c r="BM67" s="9"/>
      <c r="BO67" s="9"/>
      <c r="BQ67" s="9"/>
    </row>
    <row r="68" spans="1:69" ht="15.5">
      <c r="A68" s="21" t="s">
        <v>28</v>
      </c>
      <c r="B68" s="3">
        <v>9</v>
      </c>
      <c r="C68" s="3">
        <v>8</v>
      </c>
      <c r="D68" s="3">
        <v>7</v>
      </c>
      <c r="E68" s="3">
        <v>6</v>
      </c>
      <c r="F68" s="3">
        <v>5</v>
      </c>
      <c r="G68" s="3">
        <v>4</v>
      </c>
      <c r="H68" s="3">
        <v>3</v>
      </c>
      <c r="I68" s="3">
        <v>2</v>
      </c>
      <c r="J68" s="4">
        <v>1</v>
      </c>
      <c r="K68" s="5">
        <v>2</v>
      </c>
      <c r="L68" s="5">
        <v>3</v>
      </c>
      <c r="M68" s="5">
        <v>4</v>
      </c>
      <c r="N68" s="5">
        <v>5</v>
      </c>
      <c r="O68" s="5">
        <v>6</v>
      </c>
      <c r="P68" s="5">
        <v>7</v>
      </c>
      <c r="Q68" s="5">
        <v>8</v>
      </c>
      <c r="R68" s="34">
        <v>9</v>
      </c>
      <c r="S68" s="21" t="s">
        <v>31</v>
      </c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E68" s="9"/>
      <c r="BG68" s="9"/>
      <c r="BH68" s="9"/>
      <c r="BI68" s="9"/>
      <c r="BJ68" s="9"/>
      <c r="BK68" s="9"/>
      <c r="BM68" s="9"/>
      <c r="BO68" s="9"/>
      <c r="BQ68" s="9"/>
    </row>
    <row r="69" spans="1:69" ht="15.5">
      <c r="A69" s="21" t="s">
        <v>28</v>
      </c>
      <c r="B69" s="3">
        <v>9</v>
      </c>
      <c r="C69" s="3">
        <v>8</v>
      </c>
      <c r="D69" s="29">
        <v>7</v>
      </c>
      <c r="E69" s="3">
        <v>6</v>
      </c>
      <c r="F69" s="3">
        <v>5</v>
      </c>
      <c r="G69" s="3">
        <v>4</v>
      </c>
      <c r="H69" s="3">
        <v>3</v>
      </c>
      <c r="I69" s="3">
        <v>2</v>
      </c>
      <c r="J69" s="4">
        <v>1</v>
      </c>
      <c r="K69" s="5">
        <v>2</v>
      </c>
      <c r="L69" s="5">
        <v>3</v>
      </c>
      <c r="M69" s="5">
        <v>4</v>
      </c>
      <c r="N69" s="5">
        <v>5</v>
      </c>
      <c r="O69" s="5">
        <v>6</v>
      </c>
      <c r="P69" s="5">
        <v>7</v>
      </c>
      <c r="Q69" s="5">
        <v>8</v>
      </c>
      <c r="R69" s="5">
        <v>9</v>
      </c>
      <c r="S69" s="21" t="s">
        <v>32</v>
      </c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E69" s="9"/>
      <c r="BG69" s="9"/>
      <c r="BH69" s="9"/>
      <c r="BI69" s="9"/>
      <c r="BJ69" s="9"/>
      <c r="BK69" s="9"/>
      <c r="BM69" s="9"/>
      <c r="BO69" s="9"/>
      <c r="BQ69" s="9"/>
    </row>
    <row r="70" spans="1:69" ht="15.5">
      <c r="A70" s="21" t="s">
        <v>28</v>
      </c>
      <c r="B70" s="3">
        <v>9</v>
      </c>
      <c r="C70" s="3">
        <v>8</v>
      </c>
      <c r="D70" s="29">
        <v>7</v>
      </c>
      <c r="E70" s="3">
        <v>6</v>
      </c>
      <c r="F70" s="3">
        <v>5</v>
      </c>
      <c r="G70" s="3">
        <v>4</v>
      </c>
      <c r="H70" s="3">
        <v>3</v>
      </c>
      <c r="I70" s="3">
        <v>2</v>
      </c>
      <c r="J70" s="4">
        <v>1</v>
      </c>
      <c r="K70" s="5">
        <v>2</v>
      </c>
      <c r="L70" s="5">
        <v>3</v>
      </c>
      <c r="M70" s="5">
        <v>4</v>
      </c>
      <c r="N70" s="5">
        <v>5</v>
      </c>
      <c r="O70" s="5">
        <v>6</v>
      </c>
      <c r="P70" s="5">
        <v>7</v>
      </c>
      <c r="Q70" s="5">
        <v>8</v>
      </c>
      <c r="R70" s="5">
        <v>9</v>
      </c>
      <c r="S70" s="21" t="s">
        <v>33</v>
      </c>
      <c r="U70" s="15"/>
      <c r="V70" s="32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E70" s="9"/>
      <c r="BG70" s="9"/>
      <c r="BH70" s="9"/>
      <c r="BI70" s="9"/>
      <c r="BJ70" s="9"/>
      <c r="BK70" s="9"/>
      <c r="BM70" s="9"/>
      <c r="BO70" s="9"/>
      <c r="BQ70" s="9"/>
    </row>
    <row r="71" spans="1:69" ht="15.5">
      <c r="A71" s="21" t="s">
        <v>28</v>
      </c>
      <c r="B71" s="3">
        <v>9</v>
      </c>
      <c r="C71" s="3">
        <v>8</v>
      </c>
      <c r="D71" s="3">
        <v>7</v>
      </c>
      <c r="E71" s="3">
        <v>6</v>
      </c>
      <c r="F71" s="3">
        <v>5</v>
      </c>
      <c r="G71" s="3">
        <v>4</v>
      </c>
      <c r="H71" s="3">
        <v>3</v>
      </c>
      <c r="I71" s="3">
        <v>2</v>
      </c>
      <c r="J71" s="4">
        <v>1</v>
      </c>
      <c r="K71" s="5">
        <v>2</v>
      </c>
      <c r="L71" s="5">
        <v>3</v>
      </c>
      <c r="M71" s="5">
        <v>4</v>
      </c>
      <c r="N71" s="5">
        <v>5</v>
      </c>
      <c r="O71" s="5">
        <v>6</v>
      </c>
      <c r="P71" s="34">
        <v>7</v>
      </c>
      <c r="Q71" s="5">
        <v>8</v>
      </c>
      <c r="R71" s="5">
        <v>9</v>
      </c>
      <c r="S71" s="21" t="s">
        <v>34</v>
      </c>
      <c r="U71" s="15"/>
      <c r="V71" s="33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E71" s="9"/>
      <c r="BG71" s="9"/>
      <c r="BH71" s="9"/>
      <c r="BI71" s="9"/>
      <c r="BJ71" s="9"/>
      <c r="BK71" s="9"/>
      <c r="BM71" s="9"/>
      <c r="BO71" s="9"/>
      <c r="BQ71" s="9"/>
    </row>
    <row r="72" spans="1:69" ht="15.5">
      <c r="A72" s="21" t="s">
        <v>28</v>
      </c>
      <c r="B72" s="3">
        <v>9</v>
      </c>
      <c r="C72" s="3">
        <v>8</v>
      </c>
      <c r="D72" s="3">
        <v>7</v>
      </c>
      <c r="E72" s="3">
        <v>6</v>
      </c>
      <c r="F72" s="3">
        <v>5</v>
      </c>
      <c r="G72" s="3">
        <v>4</v>
      </c>
      <c r="H72" s="3">
        <v>3</v>
      </c>
      <c r="I72" s="3">
        <v>2</v>
      </c>
      <c r="J72" s="4">
        <v>1</v>
      </c>
      <c r="K72" s="5">
        <v>2</v>
      </c>
      <c r="L72" s="5">
        <v>3</v>
      </c>
      <c r="M72" s="5">
        <v>4</v>
      </c>
      <c r="N72" s="5">
        <v>5</v>
      </c>
      <c r="O72" s="5">
        <v>6</v>
      </c>
      <c r="P72" s="34">
        <v>7</v>
      </c>
      <c r="Q72" s="5">
        <v>8</v>
      </c>
      <c r="R72" s="5">
        <v>9</v>
      </c>
      <c r="S72" s="21" t="s">
        <v>35</v>
      </c>
      <c r="U72" s="15"/>
      <c r="V72" s="33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E72" s="9"/>
      <c r="BG72" s="9"/>
      <c r="BH72" s="9"/>
      <c r="BI72" s="9"/>
      <c r="BJ72" s="9"/>
      <c r="BK72" s="9"/>
      <c r="BM72" s="9"/>
      <c r="BO72" s="9"/>
      <c r="BQ72" s="9"/>
    </row>
    <row r="73" spans="1:69" ht="15.5">
      <c r="A73" s="21" t="s">
        <v>30</v>
      </c>
      <c r="B73" s="29">
        <v>9</v>
      </c>
      <c r="C73" s="3">
        <v>8</v>
      </c>
      <c r="D73" s="3">
        <v>7</v>
      </c>
      <c r="E73" s="3">
        <v>6</v>
      </c>
      <c r="F73" s="3">
        <v>5</v>
      </c>
      <c r="G73" s="3">
        <v>4</v>
      </c>
      <c r="H73" s="3">
        <v>3</v>
      </c>
      <c r="I73" s="3">
        <v>2</v>
      </c>
      <c r="J73" s="4">
        <v>1</v>
      </c>
      <c r="K73" s="5">
        <v>2</v>
      </c>
      <c r="L73" s="5">
        <v>3</v>
      </c>
      <c r="M73" s="5">
        <v>4</v>
      </c>
      <c r="N73" s="5">
        <v>5</v>
      </c>
      <c r="O73" s="5">
        <v>6</v>
      </c>
      <c r="P73" s="5">
        <v>7</v>
      </c>
      <c r="Q73" s="5">
        <v>8</v>
      </c>
      <c r="R73" s="5">
        <v>9</v>
      </c>
      <c r="S73" s="21" t="s">
        <v>31</v>
      </c>
      <c r="U73" s="15"/>
      <c r="V73" s="33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E73" s="9"/>
      <c r="BG73" s="9"/>
      <c r="BH73" s="9"/>
      <c r="BI73" s="9"/>
      <c r="BJ73" s="9"/>
      <c r="BK73" s="9"/>
      <c r="BM73" s="9"/>
      <c r="BO73" s="9"/>
      <c r="BQ73" s="9"/>
    </row>
    <row r="74" spans="1:69" ht="15.5">
      <c r="A74" s="21" t="s">
        <v>30</v>
      </c>
      <c r="B74" s="3">
        <v>9</v>
      </c>
      <c r="C74" s="3">
        <v>8</v>
      </c>
      <c r="D74" s="3">
        <v>7</v>
      </c>
      <c r="E74" s="3">
        <v>6</v>
      </c>
      <c r="F74" s="29">
        <v>5</v>
      </c>
      <c r="G74" s="3">
        <v>4</v>
      </c>
      <c r="H74" s="3">
        <v>3</v>
      </c>
      <c r="I74" s="3">
        <v>2</v>
      </c>
      <c r="J74" s="4">
        <v>1</v>
      </c>
      <c r="K74" s="5">
        <v>2</v>
      </c>
      <c r="L74" s="5">
        <v>3</v>
      </c>
      <c r="M74" s="5">
        <v>4</v>
      </c>
      <c r="N74" s="5">
        <v>5</v>
      </c>
      <c r="O74" s="5">
        <v>6</v>
      </c>
      <c r="P74" s="5">
        <v>7</v>
      </c>
      <c r="Q74" s="5">
        <v>8</v>
      </c>
      <c r="R74" s="5">
        <v>9</v>
      </c>
      <c r="S74" s="21" t="s">
        <v>32</v>
      </c>
      <c r="U74" s="32"/>
      <c r="V74" s="32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E74" s="9"/>
      <c r="BG74" s="9"/>
      <c r="BH74" s="9"/>
      <c r="BI74" s="9"/>
      <c r="BJ74" s="9"/>
      <c r="BK74" s="9"/>
      <c r="BM74" s="9"/>
      <c r="BO74" s="9"/>
      <c r="BQ74" s="9"/>
    </row>
    <row r="75" spans="1:69" ht="15.5">
      <c r="A75" s="21" t="s">
        <v>30</v>
      </c>
      <c r="B75" s="3">
        <v>9</v>
      </c>
      <c r="C75" s="3">
        <v>8</v>
      </c>
      <c r="D75" s="3">
        <v>7</v>
      </c>
      <c r="E75" s="3">
        <v>6</v>
      </c>
      <c r="F75" s="29">
        <v>5</v>
      </c>
      <c r="G75" s="3">
        <v>4</v>
      </c>
      <c r="H75" s="3">
        <v>3</v>
      </c>
      <c r="I75" s="3">
        <v>2</v>
      </c>
      <c r="J75" s="4">
        <v>1</v>
      </c>
      <c r="K75" s="5">
        <v>2</v>
      </c>
      <c r="L75" s="5">
        <v>3</v>
      </c>
      <c r="M75" s="5">
        <v>4</v>
      </c>
      <c r="N75" s="5">
        <v>5</v>
      </c>
      <c r="O75" s="5">
        <v>6</v>
      </c>
      <c r="P75" s="5">
        <v>7</v>
      </c>
      <c r="Q75" s="5">
        <v>8</v>
      </c>
      <c r="R75" s="5">
        <v>9</v>
      </c>
      <c r="S75" s="21" t="s">
        <v>33</v>
      </c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E75" s="9"/>
      <c r="BG75" s="9"/>
      <c r="BH75" s="9"/>
      <c r="BI75" s="9"/>
      <c r="BJ75" s="9"/>
      <c r="BK75" s="9"/>
      <c r="BM75" s="9"/>
      <c r="BO75" s="9"/>
      <c r="BQ75" s="9"/>
    </row>
    <row r="76" spans="1:69" ht="15.5">
      <c r="A76" s="21" t="s">
        <v>30</v>
      </c>
      <c r="B76" s="3">
        <v>9</v>
      </c>
      <c r="C76" s="3">
        <v>8</v>
      </c>
      <c r="D76" s="3">
        <v>7</v>
      </c>
      <c r="E76" s="3">
        <v>6</v>
      </c>
      <c r="F76" s="29">
        <v>5</v>
      </c>
      <c r="G76" s="3">
        <v>4</v>
      </c>
      <c r="H76" s="3">
        <v>3</v>
      </c>
      <c r="I76" s="3">
        <v>2</v>
      </c>
      <c r="J76" s="4">
        <v>1</v>
      </c>
      <c r="K76" s="5">
        <v>2</v>
      </c>
      <c r="L76" s="5">
        <v>3</v>
      </c>
      <c r="M76" s="5">
        <v>4</v>
      </c>
      <c r="N76" s="5">
        <v>5</v>
      </c>
      <c r="O76" s="5">
        <v>6</v>
      </c>
      <c r="P76" s="5">
        <v>7</v>
      </c>
      <c r="Q76" s="5">
        <v>8</v>
      </c>
      <c r="R76" s="5">
        <v>9</v>
      </c>
      <c r="S76" s="21" t="s">
        <v>34</v>
      </c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E76" s="9"/>
      <c r="BG76" s="9"/>
      <c r="BH76" s="9"/>
      <c r="BI76" s="9"/>
      <c r="BJ76" s="9"/>
      <c r="BK76" s="9"/>
      <c r="BM76" s="9"/>
      <c r="BO76" s="9"/>
      <c r="BQ76" s="9"/>
    </row>
    <row r="77" spans="1:69" ht="15.5">
      <c r="A77" s="21" t="s">
        <v>30</v>
      </c>
      <c r="B77" s="3">
        <v>9</v>
      </c>
      <c r="C77" s="3">
        <v>8</v>
      </c>
      <c r="D77" s="3">
        <v>7</v>
      </c>
      <c r="E77" s="3">
        <v>6</v>
      </c>
      <c r="F77" s="3">
        <v>5</v>
      </c>
      <c r="G77" s="3">
        <v>4</v>
      </c>
      <c r="H77" s="29">
        <v>3</v>
      </c>
      <c r="I77" s="3">
        <v>2</v>
      </c>
      <c r="J77" s="4">
        <v>1</v>
      </c>
      <c r="K77" s="5">
        <v>2</v>
      </c>
      <c r="L77" s="5">
        <v>3</v>
      </c>
      <c r="M77" s="5">
        <v>4</v>
      </c>
      <c r="N77" s="5">
        <v>5</v>
      </c>
      <c r="O77" s="5">
        <v>6</v>
      </c>
      <c r="P77" s="5">
        <v>7</v>
      </c>
      <c r="Q77" s="5">
        <v>8</v>
      </c>
      <c r="R77" s="5">
        <v>9</v>
      </c>
      <c r="S77" s="21" t="s">
        <v>35</v>
      </c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E77" s="9"/>
      <c r="BG77" s="9"/>
      <c r="BH77" s="9"/>
      <c r="BI77" s="9"/>
      <c r="BJ77" s="9"/>
      <c r="BK77" s="9"/>
      <c r="BM77" s="9"/>
      <c r="BO77" s="9"/>
      <c r="BQ77" s="9"/>
    </row>
    <row r="78" spans="1:69" ht="15.5">
      <c r="A78" s="21" t="s">
        <v>31</v>
      </c>
      <c r="B78" s="3">
        <v>9</v>
      </c>
      <c r="C78" s="3">
        <v>8</v>
      </c>
      <c r="D78" s="29">
        <v>7</v>
      </c>
      <c r="E78" s="3">
        <v>6</v>
      </c>
      <c r="F78" s="3">
        <v>5</v>
      </c>
      <c r="G78" s="3">
        <v>4</v>
      </c>
      <c r="H78" s="3">
        <v>3</v>
      </c>
      <c r="I78" s="3">
        <v>2</v>
      </c>
      <c r="J78" s="4">
        <v>1</v>
      </c>
      <c r="K78" s="5">
        <v>2</v>
      </c>
      <c r="L78" s="5">
        <v>3</v>
      </c>
      <c r="M78" s="5">
        <v>4</v>
      </c>
      <c r="N78" s="5">
        <v>5</v>
      </c>
      <c r="O78" s="5">
        <v>6</v>
      </c>
      <c r="P78" s="5">
        <v>7</v>
      </c>
      <c r="Q78" s="5">
        <v>8</v>
      </c>
      <c r="R78" s="5">
        <v>9</v>
      </c>
      <c r="S78" s="21" t="s">
        <v>32</v>
      </c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E78" s="9"/>
      <c r="BG78" s="9"/>
      <c r="BH78" s="9"/>
      <c r="BI78" s="9"/>
      <c r="BJ78" s="9"/>
      <c r="BK78" s="9"/>
      <c r="BM78" s="9"/>
      <c r="BO78" s="9"/>
      <c r="BQ78" s="9"/>
    </row>
    <row r="79" spans="1:69" ht="15.5">
      <c r="A79" s="21" t="s">
        <v>31</v>
      </c>
      <c r="B79" s="3">
        <v>9</v>
      </c>
      <c r="C79" s="3">
        <v>8</v>
      </c>
      <c r="D79" s="29">
        <v>7</v>
      </c>
      <c r="E79" s="3">
        <v>6</v>
      </c>
      <c r="F79" s="3">
        <v>5</v>
      </c>
      <c r="G79" s="3">
        <v>4</v>
      </c>
      <c r="H79" s="3">
        <v>3</v>
      </c>
      <c r="I79" s="3">
        <v>2</v>
      </c>
      <c r="J79" s="4">
        <v>1</v>
      </c>
      <c r="K79" s="5">
        <v>2</v>
      </c>
      <c r="L79" s="5">
        <v>3</v>
      </c>
      <c r="M79" s="5">
        <v>4</v>
      </c>
      <c r="N79" s="5">
        <v>5</v>
      </c>
      <c r="O79" s="5">
        <v>6</v>
      </c>
      <c r="P79" s="5">
        <v>7</v>
      </c>
      <c r="Q79" s="5">
        <v>8</v>
      </c>
      <c r="R79" s="5">
        <v>9</v>
      </c>
      <c r="S79" s="21" t="s">
        <v>33</v>
      </c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E79" s="9"/>
      <c r="BG79" s="9"/>
      <c r="BH79" s="9"/>
      <c r="BI79" s="9"/>
      <c r="BJ79" s="9"/>
      <c r="BK79" s="9"/>
      <c r="BM79" s="9"/>
      <c r="BO79" s="9"/>
      <c r="BQ79" s="9"/>
    </row>
    <row r="80" spans="1:69" ht="15.5">
      <c r="A80" s="21" t="s">
        <v>31</v>
      </c>
      <c r="B80" s="3">
        <v>9</v>
      </c>
      <c r="C80" s="3">
        <v>8</v>
      </c>
      <c r="D80" s="3">
        <v>7</v>
      </c>
      <c r="E80" s="3">
        <v>6</v>
      </c>
      <c r="F80" s="3">
        <v>5</v>
      </c>
      <c r="G80" s="3">
        <v>4</v>
      </c>
      <c r="H80" s="3">
        <v>3</v>
      </c>
      <c r="I80" s="3">
        <v>2</v>
      </c>
      <c r="J80" s="4">
        <v>1</v>
      </c>
      <c r="K80" s="5">
        <v>2</v>
      </c>
      <c r="L80" s="5">
        <v>3</v>
      </c>
      <c r="M80" s="5">
        <v>4</v>
      </c>
      <c r="N80" s="5">
        <v>5</v>
      </c>
      <c r="O80" s="5">
        <v>6</v>
      </c>
      <c r="P80" s="34">
        <v>7</v>
      </c>
      <c r="Q80" s="5">
        <v>8</v>
      </c>
      <c r="R80" s="5">
        <v>9</v>
      </c>
      <c r="S80" s="21" t="s">
        <v>34</v>
      </c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E80" s="9"/>
      <c r="BG80" s="9"/>
      <c r="BH80" s="9"/>
      <c r="BI80" s="9"/>
      <c r="BJ80" s="9"/>
      <c r="BK80" s="9"/>
      <c r="BM80" s="9"/>
      <c r="BO80" s="9"/>
      <c r="BQ80" s="9"/>
    </row>
    <row r="81" spans="1:69" ht="15.5">
      <c r="A81" s="21" t="s">
        <v>31</v>
      </c>
      <c r="B81" s="3">
        <v>9</v>
      </c>
      <c r="C81" s="3">
        <v>8</v>
      </c>
      <c r="D81" s="29">
        <v>7</v>
      </c>
      <c r="E81" s="3">
        <v>6</v>
      </c>
      <c r="F81" s="3">
        <v>5</v>
      </c>
      <c r="G81" s="3">
        <v>4</v>
      </c>
      <c r="H81" s="3">
        <v>3</v>
      </c>
      <c r="I81" s="3">
        <v>2</v>
      </c>
      <c r="J81" s="4">
        <v>1</v>
      </c>
      <c r="K81" s="5">
        <v>2</v>
      </c>
      <c r="L81" s="5">
        <v>3</v>
      </c>
      <c r="M81" s="5">
        <v>4</v>
      </c>
      <c r="N81" s="5">
        <v>5</v>
      </c>
      <c r="O81" s="5">
        <v>6</v>
      </c>
      <c r="P81" s="5">
        <v>7</v>
      </c>
      <c r="Q81" s="5">
        <v>8</v>
      </c>
      <c r="R81" s="5">
        <v>9</v>
      </c>
      <c r="S81" s="21" t="s">
        <v>35</v>
      </c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E81" s="9"/>
      <c r="BG81" s="9"/>
      <c r="BH81" s="9"/>
      <c r="BI81" s="9"/>
      <c r="BJ81" s="9"/>
      <c r="BK81" s="9"/>
      <c r="BM81" s="9"/>
      <c r="BO81" s="9"/>
      <c r="BQ81" s="9"/>
    </row>
    <row r="82" spans="1:69" ht="15.5">
      <c r="A82" s="21" t="s">
        <v>32</v>
      </c>
      <c r="B82" s="3">
        <v>9</v>
      </c>
      <c r="C82" s="3">
        <v>8</v>
      </c>
      <c r="D82" s="3">
        <v>7</v>
      </c>
      <c r="E82" s="3">
        <v>6</v>
      </c>
      <c r="F82" s="3">
        <v>5</v>
      </c>
      <c r="G82" s="3">
        <v>4</v>
      </c>
      <c r="H82" s="3">
        <v>3</v>
      </c>
      <c r="I82" s="3">
        <v>2</v>
      </c>
      <c r="J82" s="4">
        <v>1</v>
      </c>
      <c r="K82" s="5">
        <v>2</v>
      </c>
      <c r="L82" s="5">
        <v>3</v>
      </c>
      <c r="M82" s="5">
        <v>4</v>
      </c>
      <c r="N82" s="34">
        <v>5</v>
      </c>
      <c r="O82" s="5">
        <v>6</v>
      </c>
      <c r="P82" s="5">
        <v>7</v>
      </c>
      <c r="Q82" s="5">
        <v>8</v>
      </c>
      <c r="R82" s="5">
        <v>9</v>
      </c>
      <c r="S82" s="21" t="s">
        <v>33</v>
      </c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E82" s="9"/>
      <c r="BG82" s="9"/>
      <c r="BH82" s="9"/>
      <c r="BI82" s="9"/>
      <c r="BJ82" s="9"/>
      <c r="BK82" s="9"/>
      <c r="BM82" s="9"/>
      <c r="BO82" s="9"/>
      <c r="BQ82" s="9"/>
    </row>
    <row r="83" spans="1:69" ht="15.5">
      <c r="A83" s="21" t="s">
        <v>32</v>
      </c>
      <c r="B83" s="3">
        <v>9</v>
      </c>
      <c r="C83" s="3">
        <v>8</v>
      </c>
      <c r="D83" s="3">
        <v>7</v>
      </c>
      <c r="E83" s="3">
        <v>6</v>
      </c>
      <c r="F83" s="3">
        <v>5</v>
      </c>
      <c r="G83" s="3">
        <v>4</v>
      </c>
      <c r="H83" s="3">
        <v>3</v>
      </c>
      <c r="I83" s="3">
        <v>2</v>
      </c>
      <c r="J83" s="4">
        <v>1</v>
      </c>
      <c r="K83" s="5">
        <v>2</v>
      </c>
      <c r="L83" s="5">
        <v>3</v>
      </c>
      <c r="M83" s="5">
        <v>4</v>
      </c>
      <c r="N83" s="5">
        <v>5</v>
      </c>
      <c r="O83" s="5">
        <v>6</v>
      </c>
      <c r="P83" s="34">
        <v>7</v>
      </c>
      <c r="Q83" s="5">
        <v>8</v>
      </c>
      <c r="R83" s="5">
        <v>9</v>
      </c>
      <c r="S83" s="21" t="s">
        <v>34</v>
      </c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E83" s="9"/>
      <c r="BG83" s="9"/>
      <c r="BH83" s="9"/>
      <c r="BI83" s="9"/>
      <c r="BJ83" s="9"/>
      <c r="BK83" s="9"/>
      <c r="BM83" s="9"/>
      <c r="BO83" s="9"/>
      <c r="BQ83" s="9"/>
    </row>
    <row r="84" spans="1:69" ht="15.5">
      <c r="A84" s="21" t="s">
        <v>32</v>
      </c>
      <c r="B84" s="3">
        <v>9</v>
      </c>
      <c r="C84" s="3">
        <v>8</v>
      </c>
      <c r="D84" s="3">
        <v>7</v>
      </c>
      <c r="E84" s="3">
        <v>6</v>
      </c>
      <c r="F84" s="3">
        <v>5</v>
      </c>
      <c r="G84" s="3">
        <v>4</v>
      </c>
      <c r="H84" s="3">
        <v>3</v>
      </c>
      <c r="I84" s="3">
        <v>2</v>
      </c>
      <c r="J84" s="4">
        <v>1</v>
      </c>
      <c r="K84" s="5">
        <v>2</v>
      </c>
      <c r="L84" s="5">
        <v>3</v>
      </c>
      <c r="M84" s="5">
        <v>4</v>
      </c>
      <c r="N84" s="34">
        <v>5</v>
      </c>
      <c r="O84" s="5">
        <v>6</v>
      </c>
      <c r="P84" s="5">
        <v>7</v>
      </c>
      <c r="Q84" s="5">
        <v>8</v>
      </c>
      <c r="R84" s="5">
        <v>9</v>
      </c>
      <c r="S84" s="21" t="s">
        <v>35</v>
      </c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E84" s="9"/>
      <c r="BG84" s="9"/>
      <c r="BH84" s="9"/>
      <c r="BI84" s="9"/>
      <c r="BJ84" s="9"/>
      <c r="BK84" s="9"/>
      <c r="BM84" s="9"/>
      <c r="BO84" s="9"/>
      <c r="BQ84" s="9"/>
    </row>
    <row r="85" spans="1:69" ht="15.5">
      <c r="A85" s="21" t="s">
        <v>33</v>
      </c>
      <c r="B85" s="3">
        <v>9</v>
      </c>
      <c r="C85" s="3">
        <v>8</v>
      </c>
      <c r="D85" s="3">
        <v>7</v>
      </c>
      <c r="E85" s="3">
        <v>6</v>
      </c>
      <c r="F85" s="3">
        <v>5</v>
      </c>
      <c r="G85" s="3">
        <v>4</v>
      </c>
      <c r="H85" s="3">
        <v>3</v>
      </c>
      <c r="I85" s="3">
        <v>2</v>
      </c>
      <c r="J85" s="4">
        <v>1</v>
      </c>
      <c r="K85" s="5">
        <v>2</v>
      </c>
      <c r="L85" s="5">
        <v>3</v>
      </c>
      <c r="M85" s="5">
        <v>4</v>
      </c>
      <c r="N85" s="34">
        <v>5</v>
      </c>
      <c r="O85" s="5">
        <v>6</v>
      </c>
      <c r="P85" s="5">
        <v>7</v>
      </c>
      <c r="Q85" s="5">
        <v>8</v>
      </c>
      <c r="R85" s="5">
        <v>9</v>
      </c>
      <c r="S85" s="21" t="s">
        <v>34</v>
      </c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E85" s="9"/>
      <c r="BG85" s="9"/>
      <c r="BH85" s="9"/>
      <c r="BI85" s="9"/>
      <c r="BJ85" s="9"/>
      <c r="BK85" s="9"/>
      <c r="BM85" s="9"/>
      <c r="BO85" s="9"/>
      <c r="BQ85" s="9"/>
    </row>
    <row r="86" spans="1:69" ht="15.5">
      <c r="A86" s="21" t="s">
        <v>33</v>
      </c>
      <c r="B86" s="3">
        <v>9</v>
      </c>
      <c r="C86" s="3">
        <v>8</v>
      </c>
      <c r="D86" s="29">
        <v>7</v>
      </c>
      <c r="E86" s="3">
        <v>6</v>
      </c>
      <c r="F86" s="3">
        <v>5</v>
      </c>
      <c r="G86" s="3">
        <v>4</v>
      </c>
      <c r="H86" s="3">
        <v>3</v>
      </c>
      <c r="I86" s="3">
        <v>2</v>
      </c>
      <c r="J86" s="4">
        <v>1</v>
      </c>
      <c r="K86" s="5">
        <v>2</v>
      </c>
      <c r="L86" s="5">
        <v>3</v>
      </c>
      <c r="M86" s="5">
        <v>4</v>
      </c>
      <c r="N86" s="5">
        <v>5</v>
      </c>
      <c r="O86" s="5">
        <v>6</v>
      </c>
      <c r="P86" s="5">
        <v>7</v>
      </c>
      <c r="Q86" s="5">
        <v>8</v>
      </c>
      <c r="R86" s="5">
        <v>9</v>
      </c>
      <c r="S86" s="21" t="s">
        <v>35</v>
      </c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E86" s="9"/>
      <c r="BG86" s="9"/>
      <c r="BH86" s="9"/>
      <c r="BI86" s="9"/>
      <c r="BJ86" s="9"/>
      <c r="BK86" s="9"/>
      <c r="BM86" s="9"/>
      <c r="BO86" s="9"/>
      <c r="BQ86" s="9"/>
    </row>
    <row r="87" spans="1:69" ht="15.5">
      <c r="A87" s="21" t="s">
        <v>34</v>
      </c>
      <c r="B87" s="3">
        <v>9</v>
      </c>
      <c r="C87" s="3">
        <v>8</v>
      </c>
      <c r="D87" s="29">
        <v>7</v>
      </c>
      <c r="E87" s="3">
        <v>6</v>
      </c>
      <c r="F87" s="3">
        <v>5</v>
      </c>
      <c r="G87" s="3">
        <v>4</v>
      </c>
      <c r="H87" s="3">
        <v>3</v>
      </c>
      <c r="I87" s="3">
        <v>2</v>
      </c>
      <c r="J87" s="4">
        <v>1</v>
      </c>
      <c r="K87" s="5">
        <v>2</v>
      </c>
      <c r="L87" s="5">
        <v>3</v>
      </c>
      <c r="M87" s="5">
        <v>4</v>
      </c>
      <c r="N87" s="5">
        <v>5</v>
      </c>
      <c r="O87" s="5">
        <v>6</v>
      </c>
      <c r="P87" s="5">
        <v>7</v>
      </c>
      <c r="Q87" s="5">
        <v>8</v>
      </c>
      <c r="R87" s="5">
        <v>9</v>
      </c>
      <c r="S87" s="21" t="s">
        <v>35</v>
      </c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E87" s="9"/>
      <c r="BG87" s="9"/>
      <c r="BH87" s="9"/>
      <c r="BI87" s="9"/>
      <c r="BJ87" s="9"/>
      <c r="BK87" s="9"/>
      <c r="BM87" s="9"/>
      <c r="BO87" s="9"/>
      <c r="BQ87" s="9"/>
    </row>
    <row r="88" spans="1:69" ht="15.5">
      <c r="A88" s="22"/>
      <c r="S88" s="22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E88" s="9"/>
      <c r="BG88" s="9"/>
      <c r="BH88" s="9"/>
      <c r="BI88" s="9"/>
      <c r="BJ88" s="9"/>
      <c r="BK88" s="9"/>
      <c r="BM88" s="9"/>
      <c r="BO88" s="9"/>
      <c r="BQ88" s="9"/>
    </row>
    <row r="89" spans="1:69" ht="15.5">
      <c r="A89" s="22"/>
      <c r="S89" s="22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E89" s="9"/>
      <c r="BG89" s="9"/>
      <c r="BH89" s="9"/>
      <c r="BI89" s="9"/>
      <c r="BJ89" s="9"/>
      <c r="BK89" s="9"/>
      <c r="BM89" s="9"/>
      <c r="BO89" s="9"/>
      <c r="BQ89" s="9"/>
    </row>
    <row r="90" spans="1:69" ht="15.5">
      <c r="A90" s="22"/>
      <c r="S90" s="22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E90" s="9"/>
      <c r="BG90" s="9"/>
      <c r="BH90" s="9"/>
      <c r="BI90" s="9"/>
      <c r="BJ90" s="9"/>
      <c r="BK90" s="9"/>
      <c r="BM90" s="9"/>
      <c r="BO90" s="9"/>
      <c r="BQ90" s="9"/>
    </row>
    <row r="91" spans="1:69" ht="15.5">
      <c r="A91" s="22"/>
      <c r="S91" s="22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E91" s="9"/>
      <c r="BG91" s="9"/>
      <c r="BH91" s="9"/>
      <c r="BI91" s="9"/>
      <c r="BJ91" s="9"/>
      <c r="BK91" s="9"/>
      <c r="BM91" s="9"/>
      <c r="BO91" s="9"/>
      <c r="BQ91" s="9"/>
    </row>
    <row r="92" spans="1:69" ht="15.5">
      <c r="A92" s="86" t="s">
        <v>6</v>
      </c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U92" s="93" t="s">
        <v>12</v>
      </c>
      <c r="V92" s="93"/>
      <c r="W92" s="93"/>
      <c r="X92" s="93"/>
      <c r="Y92" s="93"/>
      <c r="Z92" s="93"/>
      <c r="AA92" s="93"/>
      <c r="AB92" s="93"/>
      <c r="AC92" s="93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E92" s="9"/>
      <c r="BG92" s="9"/>
      <c r="BH92" s="9"/>
      <c r="BI92" s="9"/>
      <c r="BJ92" s="9"/>
      <c r="BK92" s="9"/>
    </row>
    <row r="93" spans="1:69" ht="14" customHeight="1">
      <c r="A93" s="87" t="s">
        <v>36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9"/>
      <c r="U93" s="6" t="s">
        <v>10</v>
      </c>
      <c r="V93" s="7" t="s">
        <v>27</v>
      </c>
      <c r="W93" s="7" t="s">
        <v>28</v>
      </c>
      <c r="X93" s="7" t="s">
        <v>30</v>
      </c>
      <c r="Y93" s="7" t="s">
        <v>31</v>
      </c>
      <c r="Z93" s="7" t="s">
        <v>32</v>
      </c>
      <c r="AA93" s="7" t="s">
        <v>33</v>
      </c>
      <c r="AB93" s="7" t="s">
        <v>34</v>
      </c>
      <c r="AC93" s="7" t="s">
        <v>35</v>
      </c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E93" s="9"/>
      <c r="BG93" s="9"/>
      <c r="BH93" s="9"/>
      <c r="BI93" s="9"/>
      <c r="BJ93" s="9"/>
      <c r="BK93" s="9"/>
      <c r="BM93" s="9"/>
      <c r="BO93" s="9"/>
      <c r="BQ93" s="9"/>
    </row>
    <row r="94" spans="1:69" ht="15.5">
      <c r="A94" s="6" t="s">
        <v>2</v>
      </c>
      <c r="B94" s="90" t="s">
        <v>3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2"/>
      <c r="S94" s="6" t="s">
        <v>4</v>
      </c>
      <c r="U94" s="14" t="s">
        <v>27</v>
      </c>
      <c r="V94" s="26">
        <v>1</v>
      </c>
      <c r="W94" s="27">
        <v>3</v>
      </c>
      <c r="X94" s="27">
        <v>3</v>
      </c>
      <c r="Y94" s="27">
        <v>5</v>
      </c>
      <c r="Z94" s="27">
        <v>5</v>
      </c>
      <c r="AA94" s="27">
        <v>3</v>
      </c>
      <c r="AB94" s="27">
        <v>5</v>
      </c>
      <c r="AC94" s="27">
        <v>7</v>
      </c>
      <c r="AD94" s="25"/>
    </row>
    <row r="95" spans="1:69" ht="15.5">
      <c r="A95" s="2" t="s">
        <v>27</v>
      </c>
      <c r="B95" s="3">
        <v>9</v>
      </c>
      <c r="C95" s="3">
        <v>8</v>
      </c>
      <c r="D95" s="3">
        <v>7</v>
      </c>
      <c r="E95" s="3">
        <v>6</v>
      </c>
      <c r="F95" s="3">
        <v>5</v>
      </c>
      <c r="G95" s="3">
        <v>4</v>
      </c>
      <c r="H95" s="29">
        <v>3</v>
      </c>
      <c r="I95" s="3">
        <v>2</v>
      </c>
      <c r="J95" s="4">
        <v>1</v>
      </c>
      <c r="K95" s="5">
        <v>2</v>
      </c>
      <c r="L95" s="5">
        <v>3</v>
      </c>
      <c r="M95" s="5">
        <v>4</v>
      </c>
      <c r="N95" s="5">
        <v>5</v>
      </c>
      <c r="O95" s="5">
        <v>6</v>
      </c>
      <c r="P95" s="5">
        <v>7</v>
      </c>
      <c r="Q95" s="5">
        <v>8</v>
      </c>
      <c r="R95" s="5">
        <v>9</v>
      </c>
      <c r="S95" s="21" t="s">
        <v>28</v>
      </c>
      <c r="U95" s="14" t="s">
        <v>28</v>
      </c>
      <c r="V95" s="28">
        <f>1/3</f>
        <v>0.33333333333333331</v>
      </c>
      <c r="W95" s="26">
        <v>1</v>
      </c>
      <c r="X95" s="27">
        <f>1/3</f>
        <v>0.33333333333333331</v>
      </c>
      <c r="Y95" s="27">
        <v>7</v>
      </c>
      <c r="Z95" s="27">
        <v>3</v>
      </c>
      <c r="AA95" s="27">
        <v>5</v>
      </c>
      <c r="AB95" s="27">
        <v>5</v>
      </c>
      <c r="AC95" s="27">
        <v>7</v>
      </c>
      <c r="AD95" s="25"/>
    </row>
    <row r="96" spans="1:69" ht="15.5">
      <c r="A96" s="2" t="s">
        <v>27</v>
      </c>
      <c r="B96" s="3">
        <v>9</v>
      </c>
      <c r="C96" s="3">
        <v>8</v>
      </c>
      <c r="D96" s="3">
        <v>7</v>
      </c>
      <c r="E96" s="3">
        <v>6</v>
      </c>
      <c r="F96" s="3">
        <v>5</v>
      </c>
      <c r="G96" s="3">
        <v>4</v>
      </c>
      <c r="H96" s="29">
        <v>3</v>
      </c>
      <c r="I96" s="3">
        <v>2</v>
      </c>
      <c r="J96" s="4">
        <v>1</v>
      </c>
      <c r="K96" s="5">
        <v>2</v>
      </c>
      <c r="L96" s="5">
        <v>3</v>
      </c>
      <c r="M96" s="5">
        <v>4</v>
      </c>
      <c r="N96" s="5">
        <v>5</v>
      </c>
      <c r="O96" s="5">
        <v>6</v>
      </c>
      <c r="P96" s="5">
        <v>7</v>
      </c>
      <c r="Q96" s="5">
        <v>8</v>
      </c>
      <c r="R96" s="5">
        <v>9</v>
      </c>
      <c r="S96" s="21" t="s">
        <v>30</v>
      </c>
      <c r="U96" s="14" t="s">
        <v>30</v>
      </c>
      <c r="V96" s="28">
        <f>1/3</f>
        <v>0.33333333333333331</v>
      </c>
      <c r="W96" s="28">
        <v>3</v>
      </c>
      <c r="X96" s="26">
        <v>1</v>
      </c>
      <c r="Y96" s="27">
        <v>5</v>
      </c>
      <c r="Z96" s="27">
        <v>3</v>
      </c>
      <c r="AA96" s="27">
        <v>7</v>
      </c>
      <c r="AB96" s="27">
        <v>5</v>
      </c>
      <c r="AC96" s="27">
        <v>5</v>
      </c>
      <c r="AD96" s="25"/>
    </row>
    <row r="97" spans="1:30" ht="15.5">
      <c r="A97" s="2" t="s">
        <v>27</v>
      </c>
      <c r="B97" s="3">
        <v>9</v>
      </c>
      <c r="C97" s="3">
        <v>8</v>
      </c>
      <c r="D97" s="3">
        <v>7</v>
      </c>
      <c r="E97" s="3">
        <v>6</v>
      </c>
      <c r="F97" s="29">
        <v>5</v>
      </c>
      <c r="G97" s="3">
        <v>4</v>
      </c>
      <c r="H97" s="3">
        <v>3</v>
      </c>
      <c r="I97" s="3">
        <v>2</v>
      </c>
      <c r="J97" s="4">
        <v>1</v>
      </c>
      <c r="K97" s="5">
        <v>2</v>
      </c>
      <c r="L97" s="5">
        <v>3</v>
      </c>
      <c r="M97" s="5">
        <v>4</v>
      </c>
      <c r="N97" s="5">
        <v>5</v>
      </c>
      <c r="O97" s="5">
        <v>6</v>
      </c>
      <c r="P97" s="5">
        <v>7</v>
      </c>
      <c r="Q97" s="5">
        <v>8</v>
      </c>
      <c r="R97" s="5">
        <v>9</v>
      </c>
      <c r="S97" s="21" t="s">
        <v>31</v>
      </c>
      <c r="U97" s="14" t="s">
        <v>31</v>
      </c>
      <c r="V97" s="28">
        <f>1/5</f>
        <v>0.2</v>
      </c>
      <c r="W97" s="28">
        <f>1/7</f>
        <v>0.14285714285714285</v>
      </c>
      <c r="X97" s="28">
        <f>1/5</f>
        <v>0.2</v>
      </c>
      <c r="Y97" s="26">
        <v>1</v>
      </c>
      <c r="Z97" s="27">
        <v>5</v>
      </c>
      <c r="AA97" s="27">
        <v>3</v>
      </c>
      <c r="AB97" s="27">
        <v>3</v>
      </c>
      <c r="AC97" s="27">
        <v>5</v>
      </c>
      <c r="AD97" s="25"/>
    </row>
    <row r="98" spans="1:30" ht="15.5">
      <c r="A98" s="2" t="s">
        <v>27</v>
      </c>
      <c r="B98" s="3">
        <v>9</v>
      </c>
      <c r="C98" s="3">
        <v>8</v>
      </c>
      <c r="D98" s="3">
        <v>7</v>
      </c>
      <c r="E98" s="3">
        <v>6</v>
      </c>
      <c r="F98" s="29">
        <v>5</v>
      </c>
      <c r="G98" s="3">
        <v>4</v>
      </c>
      <c r="H98" s="3">
        <v>3</v>
      </c>
      <c r="I98" s="3">
        <v>2</v>
      </c>
      <c r="J98" s="4">
        <v>1</v>
      </c>
      <c r="K98" s="5">
        <v>2</v>
      </c>
      <c r="L98" s="5">
        <v>3</v>
      </c>
      <c r="M98" s="5">
        <v>4</v>
      </c>
      <c r="N98" s="5">
        <v>5</v>
      </c>
      <c r="O98" s="5">
        <v>6</v>
      </c>
      <c r="P98" s="5">
        <v>7</v>
      </c>
      <c r="Q98" s="5">
        <v>8</v>
      </c>
      <c r="R98" s="5">
        <v>9</v>
      </c>
      <c r="S98" s="21" t="s">
        <v>32</v>
      </c>
      <c r="U98" s="14" t="s">
        <v>32</v>
      </c>
      <c r="V98" s="28">
        <f>1/5</f>
        <v>0.2</v>
      </c>
      <c r="W98" s="28">
        <f>1/3</f>
        <v>0.33333333333333331</v>
      </c>
      <c r="X98" s="28">
        <f>1/3</f>
        <v>0.33333333333333331</v>
      </c>
      <c r="Y98" s="28">
        <f>1/5</f>
        <v>0.2</v>
      </c>
      <c r="Z98" s="26">
        <v>1</v>
      </c>
      <c r="AA98" s="27">
        <v>5</v>
      </c>
      <c r="AB98" s="27">
        <v>5</v>
      </c>
      <c r="AC98" s="27">
        <v>7</v>
      </c>
      <c r="AD98" s="25"/>
    </row>
    <row r="99" spans="1:30" ht="15.5">
      <c r="A99" s="2" t="s">
        <v>27</v>
      </c>
      <c r="B99" s="3">
        <v>9</v>
      </c>
      <c r="C99" s="3">
        <v>8</v>
      </c>
      <c r="D99" s="3">
        <v>7</v>
      </c>
      <c r="E99" s="3">
        <v>6</v>
      </c>
      <c r="F99" s="3">
        <v>5</v>
      </c>
      <c r="G99" s="3">
        <v>4</v>
      </c>
      <c r="H99" s="29">
        <v>3</v>
      </c>
      <c r="I99" s="3">
        <v>2</v>
      </c>
      <c r="J99" s="4">
        <v>1</v>
      </c>
      <c r="K99" s="5">
        <v>2</v>
      </c>
      <c r="L99" s="5">
        <v>3</v>
      </c>
      <c r="M99" s="5">
        <v>4</v>
      </c>
      <c r="N99" s="5">
        <v>5</v>
      </c>
      <c r="O99" s="5">
        <v>6</v>
      </c>
      <c r="P99" s="5">
        <v>7</v>
      </c>
      <c r="Q99" s="5">
        <v>8</v>
      </c>
      <c r="R99" s="5">
        <v>9</v>
      </c>
      <c r="S99" s="21" t="s">
        <v>33</v>
      </c>
      <c r="U99" s="14" t="s">
        <v>33</v>
      </c>
      <c r="V99" s="28">
        <f>1/3</f>
        <v>0.33333333333333331</v>
      </c>
      <c r="W99" s="28">
        <f>1/5</f>
        <v>0.2</v>
      </c>
      <c r="X99" s="28">
        <f>1/7</f>
        <v>0.14285714285714285</v>
      </c>
      <c r="Y99" s="28">
        <f>1/3</f>
        <v>0.33333333333333331</v>
      </c>
      <c r="Z99" s="28">
        <f>1/5</f>
        <v>0.2</v>
      </c>
      <c r="AA99" s="26">
        <v>1</v>
      </c>
      <c r="AB99" s="27">
        <f>1/3</f>
        <v>0.33333333333333331</v>
      </c>
      <c r="AC99" s="27">
        <v>3</v>
      </c>
      <c r="AD99" s="25"/>
    </row>
    <row r="100" spans="1:30" ht="15.5">
      <c r="A100" s="2" t="s">
        <v>27</v>
      </c>
      <c r="B100" s="3">
        <v>9</v>
      </c>
      <c r="C100" s="3">
        <v>8</v>
      </c>
      <c r="D100" s="3">
        <v>7</v>
      </c>
      <c r="E100" s="3">
        <v>6</v>
      </c>
      <c r="F100" s="29">
        <v>5</v>
      </c>
      <c r="G100" s="3">
        <v>4</v>
      </c>
      <c r="H100" s="3">
        <v>3</v>
      </c>
      <c r="I100" s="3">
        <v>2</v>
      </c>
      <c r="J100" s="4">
        <v>1</v>
      </c>
      <c r="K100" s="5">
        <v>2</v>
      </c>
      <c r="L100" s="5">
        <v>3</v>
      </c>
      <c r="M100" s="5">
        <v>4</v>
      </c>
      <c r="N100" s="5">
        <v>5</v>
      </c>
      <c r="O100" s="5">
        <v>6</v>
      </c>
      <c r="P100" s="5">
        <v>7</v>
      </c>
      <c r="Q100" s="5">
        <v>8</v>
      </c>
      <c r="R100" s="5">
        <v>9</v>
      </c>
      <c r="S100" s="21" t="s">
        <v>34</v>
      </c>
      <c r="U100" s="14" t="s">
        <v>34</v>
      </c>
      <c r="V100" s="28">
        <f>1/5</f>
        <v>0.2</v>
      </c>
      <c r="W100" s="28">
        <f>1/5</f>
        <v>0.2</v>
      </c>
      <c r="X100" s="28">
        <f>1/5</f>
        <v>0.2</v>
      </c>
      <c r="Y100" s="28">
        <f>1/3</f>
        <v>0.33333333333333331</v>
      </c>
      <c r="Z100" s="28">
        <f>1/5</f>
        <v>0.2</v>
      </c>
      <c r="AA100" s="28">
        <v>3</v>
      </c>
      <c r="AB100" s="26">
        <v>1</v>
      </c>
      <c r="AC100" s="27">
        <v>7</v>
      </c>
      <c r="AD100" s="25"/>
    </row>
    <row r="101" spans="1:30" ht="15.5">
      <c r="A101" s="2" t="s">
        <v>27</v>
      </c>
      <c r="B101" s="3">
        <v>9</v>
      </c>
      <c r="C101" s="3">
        <v>8</v>
      </c>
      <c r="D101" s="29">
        <v>7</v>
      </c>
      <c r="E101" s="3">
        <v>6</v>
      </c>
      <c r="F101" s="3">
        <v>5</v>
      </c>
      <c r="G101" s="3">
        <v>4</v>
      </c>
      <c r="H101" s="3">
        <v>3</v>
      </c>
      <c r="I101" s="3">
        <v>2</v>
      </c>
      <c r="J101" s="4">
        <v>1</v>
      </c>
      <c r="K101" s="5">
        <v>2</v>
      </c>
      <c r="L101" s="5">
        <v>3</v>
      </c>
      <c r="M101" s="5">
        <v>4</v>
      </c>
      <c r="N101" s="5">
        <v>5</v>
      </c>
      <c r="O101" s="5">
        <v>6</v>
      </c>
      <c r="P101" s="5">
        <v>7</v>
      </c>
      <c r="Q101" s="5">
        <v>8</v>
      </c>
      <c r="R101" s="5">
        <v>9</v>
      </c>
      <c r="S101" s="21" t="s">
        <v>35</v>
      </c>
      <c r="U101" s="14" t="s">
        <v>35</v>
      </c>
      <c r="V101" s="28">
        <f>1/7</f>
        <v>0.14285714285714285</v>
      </c>
      <c r="W101" s="28">
        <f>1/7</f>
        <v>0.14285714285714285</v>
      </c>
      <c r="X101" s="28">
        <f>1/5</f>
        <v>0.2</v>
      </c>
      <c r="Y101" s="28">
        <f>1/5</f>
        <v>0.2</v>
      </c>
      <c r="Z101" s="28">
        <f>1/7</f>
        <v>0.14285714285714285</v>
      </c>
      <c r="AA101" s="28">
        <f>1/3</f>
        <v>0.33333333333333331</v>
      </c>
      <c r="AB101" s="28">
        <f>1/7</f>
        <v>0.14285714285714285</v>
      </c>
      <c r="AC101" s="26">
        <v>1</v>
      </c>
      <c r="AD101" s="25"/>
    </row>
    <row r="102" spans="1:30" ht="15.5">
      <c r="A102" s="21" t="s">
        <v>28</v>
      </c>
      <c r="B102" s="3">
        <v>9</v>
      </c>
      <c r="C102" s="3">
        <v>8</v>
      </c>
      <c r="D102" s="3">
        <v>7</v>
      </c>
      <c r="E102" s="3">
        <v>6</v>
      </c>
      <c r="F102" s="3">
        <v>5</v>
      </c>
      <c r="G102" s="3">
        <v>4</v>
      </c>
      <c r="H102" s="3">
        <v>3</v>
      </c>
      <c r="I102" s="3">
        <v>2</v>
      </c>
      <c r="J102" s="4">
        <v>1</v>
      </c>
      <c r="K102" s="5">
        <v>2</v>
      </c>
      <c r="L102" s="34">
        <v>3</v>
      </c>
      <c r="M102" s="5">
        <v>4</v>
      </c>
      <c r="N102" s="5">
        <v>5</v>
      </c>
      <c r="O102" s="5">
        <v>6</v>
      </c>
      <c r="P102" s="5">
        <v>7</v>
      </c>
      <c r="Q102" s="5">
        <v>8</v>
      </c>
      <c r="R102" s="5">
        <v>9</v>
      </c>
      <c r="S102" s="21" t="s">
        <v>30</v>
      </c>
      <c r="U102" s="14" t="s">
        <v>37</v>
      </c>
      <c r="V102" s="57">
        <f>SUM(V94:V101)</f>
        <v>2.7428571428571429</v>
      </c>
      <c r="W102" s="57">
        <f>SUM(W94:W101)</f>
        <v>8.019047619047619</v>
      </c>
      <c r="X102" s="57">
        <f>SUM(X94:X101)</f>
        <v>5.4095238095238107</v>
      </c>
      <c r="Y102" s="57">
        <f t="shared" ref="Y102:AB102" si="17">SUM(Y94:Y101)</f>
        <v>19.066666666666663</v>
      </c>
      <c r="Z102" s="57">
        <f t="shared" si="17"/>
        <v>17.542857142857141</v>
      </c>
      <c r="AA102" s="57">
        <f t="shared" si="17"/>
        <v>27.333333333333332</v>
      </c>
      <c r="AB102" s="57">
        <f t="shared" si="17"/>
        <v>24.476190476190474</v>
      </c>
      <c r="AC102" s="57">
        <f>SUM(AC94:AC101)</f>
        <v>42</v>
      </c>
    </row>
    <row r="103" spans="1:30" ht="15.5">
      <c r="A103" s="21" t="s">
        <v>28</v>
      </c>
      <c r="B103" s="3">
        <v>9</v>
      </c>
      <c r="C103" s="3">
        <v>8</v>
      </c>
      <c r="D103" s="29">
        <v>7</v>
      </c>
      <c r="E103" s="3">
        <v>6</v>
      </c>
      <c r="F103" s="3">
        <v>5</v>
      </c>
      <c r="G103" s="3">
        <v>4</v>
      </c>
      <c r="H103" s="3">
        <v>3</v>
      </c>
      <c r="I103" s="3">
        <v>2</v>
      </c>
      <c r="J103" s="4">
        <v>1</v>
      </c>
      <c r="K103" s="5">
        <v>2</v>
      </c>
      <c r="L103" s="5">
        <v>3</v>
      </c>
      <c r="M103" s="5">
        <v>4</v>
      </c>
      <c r="N103" s="5">
        <v>5</v>
      </c>
      <c r="O103" s="5">
        <v>6</v>
      </c>
      <c r="P103" s="5">
        <v>7</v>
      </c>
      <c r="Q103" s="5">
        <v>8</v>
      </c>
      <c r="R103" s="5">
        <v>9</v>
      </c>
      <c r="S103" s="21" t="s">
        <v>31</v>
      </c>
    </row>
    <row r="104" spans="1:30" ht="15.5">
      <c r="A104" s="21" t="s">
        <v>28</v>
      </c>
      <c r="B104" s="3">
        <v>9</v>
      </c>
      <c r="C104" s="3">
        <v>8</v>
      </c>
      <c r="D104" s="3">
        <v>7</v>
      </c>
      <c r="E104" s="3">
        <v>6</v>
      </c>
      <c r="F104" s="3">
        <v>5</v>
      </c>
      <c r="G104" s="3">
        <v>4</v>
      </c>
      <c r="H104" s="29">
        <v>3</v>
      </c>
      <c r="I104" s="3">
        <v>2</v>
      </c>
      <c r="J104" s="4">
        <v>1</v>
      </c>
      <c r="K104" s="5">
        <v>2</v>
      </c>
      <c r="L104" s="5">
        <v>3</v>
      </c>
      <c r="M104" s="5">
        <v>4</v>
      </c>
      <c r="N104" s="5">
        <v>5</v>
      </c>
      <c r="O104" s="5">
        <v>6</v>
      </c>
      <c r="P104" s="5">
        <v>7</v>
      </c>
      <c r="Q104" s="5">
        <v>8</v>
      </c>
      <c r="R104" s="5">
        <v>9</v>
      </c>
      <c r="S104" s="21" t="s">
        <v>32</v>
      </c>
    </row>
    <row r="105" spans="1:30" ht="15.5">
      <c r="A105" s="21" t="s">
        <v>28</v>
      </c>
      <c r="B105" s="3">
        <v>9</v>
      </c>
      <c r="C105" s="3">
        <v>8</v>
      </c>
      <c r="D105" s="3">
        <v>7</v>
      </c>
      <c r="E105" s="3">
        <v>6</v>
      </c>
      <c r="F105" s="29">
        <v>5</v>
      </c>
      <c r="G105" s="3">
        <v>4</v>
      </c>
      <c r="H105" s="3">
        <v>3</v>
      </c>
      <c r="I105" s="3">
        <v>2</v>
      </c>
      <c r="J105" s="4">
        <v>1</v>
      </c>
      <c r="K105" s="5">
        <v>2</v>
      </c>
      <c r="L105" s="5">
        <v>3</v>
      </c>
      <c r="M105" s="5">
        <v>4</v>
      </c>
      <c r="N105" s="5">
        <v>5</v>
      </c>
      <c r="O105" s="5">
        <v>6</v>
      </c>
      <c r="P105" s="5">
        <v>7</v>
      </c>
      <c r="Q105" s="5">
        <v>8</v>
      </c>
      <c r="R105" s="5">
        <v>9</v>
      </c>
      <c r="S105" s="21" t="s">
        <v>33</v>
      </c>
      <c r="U105" s="15"/>
      <c r="V105" s="32"/>
    </row>
    <row r="106" spans="1:30" ht="15.5">
      <c r="A106" s="21" t="s">
        <v>28</v>
      </c>
      <c r="B106" s="3">
        <v>9</v>
      </c>
      <c r="C106" s="3">
        <v>8</v>
      </c>
      <c r="D106" s="3">
        <v>7</v>
      </c>
      <c r="E106" s="3">
        <v>6</v>
      </c>
      <c r="F106" s="29">
        <v>5</v>
      </c>
      <c r="G106" s="3">
        <v>4</v>
      </c>
      <c r="H106" s="3">
        <v>3</v>
      </c>
      <c r="I106" s="3">
        <v>2</v>
      </c>
      <c r="J106" s="4">
        <v>1</v>
      </c>
      <c r="K106" s="5">
        <v>2</v>
      </c>
      <c r="L106" s="5">
        <v>3</v>
      </c>
      <c r="M106" s="5">
        <v>4</v>
      </c>
      <c r="N106" s="5">
        <v>5</v>
      </c>
      <c r="O106" s="5">
        <v>6</v>
      </c>
      <c r="P106" s="5">
        <v>7</v>
      </c>
      <c r="Q106" s="5">
        <v>8</v>
      </c>
      <c r="R106" s="5">
        <v>9</v>
      </c>
      <c r="S106" s="21" t="s">
        <v>34</v>
      </c>
      <c r="U106" s="15"/>
      <c r="V106" s="33"/>
    </row>
    <row r="107" spans="1:30" ht="15.5">
      <c r="A107" s="21" t="s">
        <v>28</v>
      </c>
      <c r="B107" s="3">
        <v>9</v>
      </c>
      <c r="C107" s="3">
        <v>8</v>
      </c>
      <c r="D107" s="29">
        <v>7</v>
      </c>
      <c r="E107" s="3">
        <v>6</v>
      </c>
      <c r="F107" s="3">
        <v>5</v>
      </c>
      <c r="G107" s="3">
        <v>4</v>
      </c>
      <c r="H107" s="3">
        <v>3</v>
      </c>
      <c r="I107" s="3">
        <v>2</v>
      </c>
      <c r="J107" s="4">
        <v>1</v>
      </c>
      <c r="K107" s="5">
        <v>2</v>
      </c>
      <c r="L107" s="5">
        <v>3</v>
      </c>
      <c r="M107" s="5">
        <v>4</v>
      </c>
      <c r="N107" s="5">
        <v>5</v>
      </c>
      <c r="O107" s="5">
        <v>6</v>
      </c>
      <c r="P107" s="5">
        <v>7</v>
      </c>
      <c r="Q107" s="5">
        <v>8</v>
      </c>
      <c r="R107" s="5">
        <v>9</v>
      </c>
      <c r="S107" s="21" t="s">
        <v>35</v>
      </c>
      <c r="U107" s="15"/>
      <c r="V107" s="33"/>
    </row>
    <row r="108" spans="1:30" ht="15.5">
      <c r="A108" s="21" t="s">
        <v>30</v>
      </c>
      <c r="B108" s="3">
        <v>9</v>
      </c>
      <c r="C108" s="3">
        <v>8</v>
      </c>
      <c r="D108" s="3">
        <v>7</v>
      </c>
      <c r="E108" s="3">
        <v>6</v>
      </c>
      <c r="F108" s="29">
        <v>5</v>
      </c>
      <c r="G108" s="3">
        <v>4</v>
      </c>
      <c r="H108" s="3">
        <v>3</v>
      </c>
      <c r="I108" s="3">
        <v>2</v>
      </c>
      <c r="J108" s="4">
        <v>1</v>
      </c>
      <c r="K108" s="5">
        <v>2</v>
      </c>
      <c r="L108" s="5">
        <v>3</v>
      </c>
      <c r="M108" s="5">
        <v>4</v>
      </c>
      <c r="N108" s="5">
        <v>5</v>
      </c>
      <c r="O108" s="5">
        <v>6</v>
      </c>
      <c r="P108" s="5">
        <v>7</v>
      </c>
      <c r="Q108" s="5">
        <v>8</v>
      </c>
      <c r="R108" s="5">
        <v>9</v>
      </c>
      <c r="S108" s="21" t="s">
        <v>31</v>
      </c>
      <c r="U108" s="15"/>
      <c r="V108" s="33"/>
    </row>
    <row r="109" spans="1:30" ht="15.5">
      <c r="A109" s="21" t="s">
        <v>30</v>
      </c>
      <c r="B109" s="3">
        <v>9</v>
      </c>
      <c r="C109" s="3">
        <v>8</v>
      </c>
      <c r="D109" s="3">
        <v>7</v>
      </c>
      <c r="E109" s="3">
        <v>6</v>
      </c>
      <c r="F109" s="3">
        <v>5</v>
      </c>
      <c r="G109" s="3">
        <v>4</v>
      </c>
      <c r="H109" s="29">
        <v>3</v>
      </c>
      <c r="I109" s="3">
        <v>2</v>
      </c>
      <c r="J109" s="4">
        <v>1</v>
      </c>
      <c r="K109" s="5">
        <v>2</v>
      </c>
      <c r="L109" s="5">
        <v>3</v>
      </c>
      <c r="M109" s="5">
        <v>4</v>
      </c>
      <c r="N109" s="5">
        <v>5</v>
      </c>
      <c r="O109" s="5">
        <v>6</v>
      </c>
      <c r="P109" s="5">
        <v>7</v>
      </c>
      <c r="Q109" s="5">
        <v>8</v>
      </c>
      <c r="R109" s="5">
        <v>9</v>
      </c>
      <c r="S109" s="21" t="s">
        <v>32</v>
      </c>
      <c r="U109" s="32"/>
      <c r="V109" s="32"/>
    </row>
    <row r="110" spans="1:30" ht="15.5">
      <c r="A110" s="21" t="s">
        <v>30</v>
      </c>
      <c r="B110" s="3">
        <v>9</v>
      </c>
      <c r="C110" s="3">
        <v>8</v>
      </c>
      <c r="D110" s="29">
        <v>7</v>
      </c>
      <c r="E110" s="3">
        <v>6</v>
      </c>
      <c r="F110" s="3">
        <v>5</v>
      </c>
      <c r="G110" s="3">
        <v>4</v>
      </c>
      <c r="H110" s="3">
        <v>3</v>
      </c>
      <c r="I110" s="3">
        <v>2</v>
      </c>
      <c r="J110" s="4">
        <v>1</v>
      </c>
      <c r="K110" s="5">
        <v>2</v>
      </c>
      <c r="L110" s="5">
        <v>3</v>
      </c>
      <c r="M110" s="5">
        <v>4</v>
      </c>
      <c r="N110" s="5">
        <v>5</v>
      </c>
      <c r="O110" s="5">
        <v>6</v>
      </c>
      <c r="P110" s="5">
        <v>7</v>
      </c>
      <c r="Q110" s="5">
        <v>8</v>
      </c>
      <c r="R110" s="5">
        <v>9</v>
      </c>
      <c r="S110" s="21" t="s">
        <v>33</v>
      </c>
    </row>
    <row r="111" spans="1:30" ht="15.5">
      <c r="A111" s="21" t="s">
        <v>30</v>
      </c>
      <c r="B111" s="3">
        <v>9</v>
      </c>
      <c r="C111" s="3">
        <v>8</v>
      </c>
      <c r="D111" s="3">
        <v>7</v>
      </c>
      <c r="E111" s="3">
        <v>6</v>
      </c>
      <c r="F111" s="29">
        <v>5</v>
      </c>
      <c r="G111" s="3">
        <v>4</v>
      </c>
      <c r="H111" s="3">
        <v>3</v>
      </c>
      <c r="I111" s="3">
        <v>2</v>
      </c>
      <c r="J111" s="4">
        <v>1</v>
      </c>
      <c r="K111" s="5">
        <v>2</v>
      </c>
      <c r="L111" s="5">
        <v>3</v>
      </c>
      <c r="M111" s="5">
        <v>4</v>
      </c>
      <c r="N111" s="5">
        <v>5</v>
      </c>
      <c r="O111" s="5">
        <v>6</v>
      </c>
      <c r="P111" s="5">
        <v>7</v>
      </c>
      <c r="Q111" s="5">
        <v>8</v>
      </c>
      <c r="R111" s="5">
        <v>9</v>
      </c>
      <c r="S111" s="21" t="s">
        <v>34</v>
      </c>
    </row>
    <row r="112" spans="1:30" ht="15.5">
      <c r="A112" s="21" t="s">
        <v>30</v>
      </c>
      <c r="B112" s="3">
        <v>9</v>
      </c>
      <c r="C112" s="3">
        <v>8</v>
      </c>
      <c r="D112" s="3">
        <v>7</v>
      </c>
      <c r="E112" s="3">
        <v>6</v>
      </c>
      <c r="F112" s="29">
        <v>5</v>
      </c>
      <c r="G112" s="3">
        <v>4</v>
      </c>
      <c r="H112" s="3">
        <v>3</v>
      </c>
      <c r="I112" s="3">
        <v>2</v>
      </c>
      <c r="J112" s="4">
        <v>1</v>
      </c>
      <c r="K112" s="5">
        <v>2</v>
      </c>
      <c r="L112" s="5">
        <v>3</v>
      </c>
      <c r="M112" s="5">
        <v>4</v>
      </c>
      <c r="N112" s="5">
        <v>5</v>
      </c>
      <c r="O112" s="5">
        <v>6</v>
      </c>
      <c r="P112" s="5">
        <v>7</v>
      </c>
      <c r="Q112" s="5">
        <v>8</v>
      </c>
      <c r="R112" s="5">
        <v>9</v>
      </c>
      <c r="S112" s="21" t="s">
        <v>35</v>
      </c>
    </row>
    <row r="113" spans="1:30" ht="15.5">
      <c r="A113" s="21" t="s">
        <v>31</v>
      </c>
      <c r="B113" s="3">
        <v>9</v>
      </c>
      <c r="C113" s="3">
        <v>8</v>
      </c>
      <c r="D113" s="3">
        <v>7</v>
      </c>
      <c r="E113" s="3">
        <v>6</v>
      </c>
      <c r="F113" s="29">
        <v>5</v>
      </c>
      <c r="G113" s="3">
        <v>4</v>
      </c>
      <c r="H113" s="3">
        <v>3</v>
      </c>
      <c r="I113" s="3">
        <v>2</v>
      </c>
      <c r="J113" s="4">
        <v>1</v>
      </c>
      <c r="K113" s="5">
        <v>2</v>
      </c>
      <c r="L113" s="5">
        <v>3</v>
      </c>
      <c r="M113" s="5">
        <v>4</v>
      </c>
      <c r="N113" s="5">
        <v>5</v>
      </c>
      <c r="O113" s="5">
        <v>6</v>
      </c>
      <c r="P113" s="5">
        <v>7</v>
      </c>
      <c r="Q113" s="5">
        <v>8</v>
      </c>
      <c r="R113" s="5">
        <v>9</v>
      </c>
      <c r="S113" s="21" t="s">
        <v>32</v>
      </c>
    </row>
    <row r="114" spans="1:30" ht="15.5">
      <c r="A114" s="21" t="s">
        <v>31</v>
      </c>
      <c r="B114" s="3">
        <v>9</v>
      </c>
      <c r="C114" s="3">
        <v>8</v>
      </c>
      <c r="D114" s="3">
        <v>7</v>
      </c>
      <c r="E114" s="3">
        <v>6</v>
      </c>
      <c r="F114" s="3">
        <v>5</v>
      </c>
      <c r="G114" s="3">
        <v>4</v>
      </c>
      <c r="H114" s="29">
        <v>3</v>
      </c>
      <c r="I114" s="3">
        <v>2</v>
      </c>
      <c r="J114" s="4">
        <v>1</v>
      </c>
      <c r="K114" s="5">
        <v>2</v>
      </c>
      <c r="L114" s="5">
        <v>3</v>
      </c>
      <c r="M114" s="5">
        <v>4</v>
      </c>
      <c r="N114" s="5">
        <v>5</v>
      </c>
      <c r="O114" s="5">
        <v>6</v>
      </c>
      <c r="P114" s="5">
        <v>7</v>
      </c>
      <c r="Q114" s="5">
        <v>8</v>
      </c>
      <c r="R114" s="5">
        <v>9</v>
      </c>
      <c r="S114" s="21" t="s">
        <v>33</v>
      </c>
    </row>
    <row r="115" spans="1:30" ht="15.5">
      <c r="A115" s="21" t="s">
        <v>31</v>
      </c>
      <c r="B115" s="3">
        <v>9</v>
      </c>
      <c r="C115" s="3">
        <v>8</v>
      </c>
      <c r="D115" s="3">
        <v>7</v>
      </c>
      <c r="E115" s="3">
        <v>6</v>
      </c>
      <c r="F115" s="3">
        <v>5</v>
      </c>
      <c r="G115" s="3">
        <v>4</v>
      </c>
      <c r="H115" s="29">
        <v>3</v>
      </c>
      <c r="I115" s="3">
        <v>2</v>
      </c>
      <c r="J115" s="4">
        <v>1</v>
      </c>
      <c r="K115" s="5">
        <v>2</v>
      </c>
      <c r="L115" s="5">
        <v>3</v>
      </c>
      <c r="M115" s="5">
        <v>4</v>
      </c>
      <c r="N115" s="5">
        <v>5</v>
      </c>
      <c r="O115" s="5">
        <v>6</v>
      </c>
      <c r="P115" s="5">
        <v>7</v>
      </c>
      <c r="Q115" s="5">
        <v>8</v>
      </c>
      <c r="R115" s="5">
        <v>9</v>
      </c>
      <c r="S115" s="21" t="s">
        <v>34</v>
      </c>
    </row>
    <row r="116" spans="1:30" ht="15.5">
      <c r="A116" s="21" t="s">
        <v>31</v>
      </c>
      <c r="B116" s="3">
        <v>9</v>
      </c>
      <c r="C116" s="3">
        <v>8</v>
      </c>
      <c r="D116" s="3">
        <v>7</v>
      </c>
      <c r="E116" s="3">
        <v>6</v>
      </c>
      <c r="F116" s="29">
        <v>5</v>
      </c>
      <c r="G116" s="3">
        <v>4</v>
      </c>
      <c r="H116" s="3">
        <v>3</v>
      </c>
      <c r="I116" s="3">
        <v>2</v>
      </c>
      <c r="J116" s="4">
        <v>1</v>
      </c>
      <c r="K116" s="5">
        <v>2</v>
      </c>
      <c r="L116" s="5">
        <v>3</v>
      </c>
      <c r="M116" s="5">
        <v>4</v>
      </c>
      <c r="N116" s="5">
        <v>5</v>
      </c>
      <c r="O116" s="5">
        <v>6</v>
      </c>
      <c r="P116" s="5">
        <v>7</v>
      </c>
      <c r="Q116" s="5">
        <v>8</v>
      </c>
      <c r="R116" s="5">
        <v>9</v>
      </c>
      <c r="S116" s="21" t="s">
        <v>35</v>
      </c>
    </row>
    <row r="117" spans="1:30" ht="15.5">
      <c r="A117" s="21" t="s">
        <v>32</v>
      </c>
      <c r="B117" s="3">
        <v>9</v>
      </c>
      <c r="C117" s="3">
        <v>8</v>
      </c>
      <c r="D117" s="3">
        <v>7</v>
      </c>
      <c r="E117" s="3">
        <v>6</v>
      </c>
      <c r="F117" s="29">
        <v>5</v>
      </c>
      <c r="G117" s="3">
        <v>4</v>
      </c>
      <c r="H117" s="3">
        <v>3</v>
      </c>
      <c r="I117" s="3">
        <v>2</v>
      </c>
      <c r="J117" s="4">
        <v>1</v>
      </c>
      <c r="K117" s="5">
        <v>2</v>
      </c>
      <c r="L117" s="5">
        <v>3</v>
      </c>
      <c r="M117" s="5">
        <v>4</v>
      </c>
      <c r="N117" s="5">
        <v>5</v>
      </c>
      <c r="O117" s="5">
        <v>6</v>
      </c>
      <c r="P117" s="5">
        <v>7</v>
      </c>
      <c r="Q117" s="5">
        <v>8</v>
      </c>
      <c r="R117" s="5">
        <v>9</v>
      </c>
      <c r="S117" s="21" t="s">
        <v>33</v>
      </c>
    </row>
    <row r="118" spans="1:30" ht="15.5">
      <c r="A118" s="21" t="s">
        <v>32</v>
      </c>
      <c r="B118" s="3">
        <v>9</v>
      </c>
      <c r="C118" s="3">
        <v>8</v>
      </c>
      <c r="D118" s="3">
        <v>7</v>
      </c>
      <c r="E118" s="3">
        <v>6</v>
      </c>
      <c r="F118" s="29">
        <v>5</v>
      </c>
      <c r="G118" s="3">
        <v>4</v>
      </c>
      <c r="H118" s="3">
        <v>3</v>
      </c>
      <c r="I118" s="3">
        <v>2</v>
      </c>
      <c r="J118" s="4">
        <v>1</v>
      </c>
      <c r="K118" s="5">
        <v>2</v>
      </c>
      <c r="L118" s="5">
        <v>3</v>
      </c>
      <c r="M118" s="5">
        <v>4</v>
      </c>
      <c r="N118" s="5">
        <v>5</v>
      </c>
      <c r="O118" s="5">
        <v>6</v>
      </c>
      <c r="P118" s="5">
        <v>7</v>
      </c>
      <c r="Q118" s="5">
        <v>8</v>
      </c>
      <c r="R118" s="5">
        <v>9</v>
      </c>
      <c r="S118" s="21" t="s">
        <v>34</v>
      </c>
    </row>
    <row r="119" spans="1:30" ht="15.5">
      <c r="A119" s="21" t="s">
        <v>32</v>
      </c>
      <c r="B119" s="3">
        <v>9</v>
      </c>
      <c r="C119" s="3">
        <v>8</v>
      </c>
      <c r="D119" s="29">
        <v>7</v>
      </c>
      <c r="E119" s="3">
        <v>6</v>
      </c>
      <c r="F119" s="3">
        <v>5</v>
      </c>
      <c r="G119" s="3">
        <v>4</v>
      </c>
      <c r="H119" s="3">
        <v>3</v>
      </c>
      <c r="I119" s="3">
        <v>2</v>
      </c>
      <c r="J119" s="4">
        <v>1</v>
      </c>
      <c r="K119" s="5">
        <v>2</v>
      </c>
      <c r="L119" s="5">
        <v>3</v>
      </c>
      <c r="M119" s="5">
        <v>4</v>
      </c>
      <c r="N119" s="5">
        <v>5</v>
      </c>
      <c r="O119" s="5">
        <v>6</v>
      </c>
      <c r="P119" s="5">
        <v>7</v>
      </c>
      <c r="Q119" s="5">
        <v>8</v>
      </c>
      <c r="R119" s="5">
        <v>9</v>
      </c>
      <c r="S119" s="21" t="s">
        <v>35</v>
      </c>
    </row>
    <row r="120" spans="1:30" ht="15.5">
      <c r="A120" s="21" t="s">
        <v>33</v>
      </c>
      <c r="B120" s="3">
        <v>9</v>
      </c>
      <c r="C120" s="3">
        <v>8</v>
      </c>
      <c r="D120" s="3">
        <v>7</v>
      </c>
      <c r="E120" s="3">
        <v>6</v>
      </c>
      <c r="F120" s="3">
        <v>5</v>
      </c>
      <c r="G120" s="3">
        <v>4</v>
      </c>
      <c r="H120" s="3">
        <v>3</v>
      </c>
      <c r="I120" s="3">
        <v>2</v>
      </c>
      <c r="J120" s="4">
        <v>1</v>
      </c>
      <c r="K120" s="5">
        <v>2</v>
      </c>
      <c r="L120" s="34">
        <v>3</v>
      </c>
      <c r="M120" s="5">
        <v>4</v>
      </c>
      <c r="N120" s="5">
        <v>5</v>
      </c>
      <c r="O120" s="5">
        <v>6</v>
      </c>
      <c r="P120" s="5">
        <v>7</v>
      </c>
      <c r="Q120" s="5">
        <v>8</v>
      </c>
      <c r="R120" s="5">
        <v>9</v>
      </c>
      <c r="S120" s="21" t="s">
        <v>34</v>
      </c>
    </row>
    <row r="121" spans="1:30" ht="15.5">
      <c r="A121" s="21" t="s">
        <v>33</v>
      </c>
      <c r="B121" s="3">
        <v>9</v>
      </c>
      <c r="C121" s="3">
        <v>8</v>
      </c>
      <c r="D121" s="3">
        <v>7</v>
      </c>
      <c r="E121" s="3">
        <v>6</v>
      </c>
      <c r="F121" s="3">
        <v>5</v>
      </c>
      <c r="G121" s="3">
        <v>4</v>
      </c>
      <c r="H121" s="29">
        <v>3</v>
      </c>
      <c r="I121" s="3">
        <v>2</v>
      </c>
      <c r="J121" s="4">
        <v>1</v>
      </c>
      <c r="K121" s="5">
        <v>2</v>
      </c>
      <c r="L121" s="5">
        <v>3</v>
      </c>
      <c r="M121" s="5">
        <v>4</v>
      </c>
      <c r="N121" s="5">
        <v>5</v>
      </c>
      <c r="O121" s="5">
        <v>6</v>
      </c>
      <c r="P121" s="5">
        <v>7</v>
      </c>
      <c r="Q121" s="5">
        <v>8</v>
      </c>
      <c r="R121" s="5">
        <v>9</v>
      </c>
      <c r="S121" s="21" t="s">
        <v>35</v>
      </c>
    </row>
    <row r="122" spans="1:30" ht="15.5">
      <c r="A122" s="21" t="s">
        <v>34</v>
      </c>
      <c r="B122" s="3">
        <v>9</v>
      </c>
      <c r="C122" s="3">
        <v>8</v>
      </c>
      <c r="D122" s="29">
        <v>7</v>
      </c>
      <c r="E122" s="3">
        <v>6</v>
      </c>
      <c r="F122" s="3">
        <v>5</v>
      </c>
      <c r="G122" s="3">
        <v>4</v>
      </c>
      <c r="H122" s="3">
        <v>3</v>
      </c>
      <c r="I122" s="3">
        <v>2</v>
      </c>
      <c r="J122" s="4">
        <v>1</v>
      </c>
      <c r="K122" s="5">
        <v>2</v>
      </c>
      <c r="L122" s="5">
        <v>3</v>
      </c>
      <c r="M122" s="5">
        <v>4</v>
      </c>
      <c r="N122" s="5">
        <v>5</v>
      </c>
      <c r="O122" s="5">
        <v>6</v>
      </c>
      <c r="P122" s="5">
        <v>7</v>
      </c>
      <c r="Q122" s="5">
        <v>8</v>
      </c>
      <c r="R122" s="5">
        <v>9</v>
      </c>
      <c r="S122" s="21" t="s">
        <v>35</v>
      </c>
    </row>
    <row r="126" spans="1:30" ht="15.5">
      <c r="A126" s="86" t="s">
        <v>7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U126" s="93" t="s">
        <v>13</v>
      </c>
      <c r="V126" s="93"/>
      <c r="W126" s="93"/>
      <c r="X126" s="93"/>
      <c r="Y126" s="93"/>
      <c r="Z126" s="93"/>
      <c r="AA126" s="93"/>
      <c r="AB126" s="93"/>
      <c r="AC126" s="93"/>
    </row>
    <row r="127" spans="1:30" ht="46.5">
      <c r="A127" s="87" t="s">
        <v>36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9"/>
      <c r="U127" s="6" t="s">
        <v>10</v>
      </c>
      <c r="V127" s="7" t="s">
        <v>27</v>
      </c>
      <c r="W127" s="7" t="s">
        <v>28</v>
      </c>
      <c r="X127" s="7" t="s">
        <v>30</v>
      </c>
      <c r="Y127" s="7" t="s">
        <v>31</v>
      </c>
      <c r="Z127" s="7" t="s">
        <v>32</v>
      </c>
      <c r="AA127" s="7" t="s">
        <v>33</v>
      </c>
      <c r="AB127" s="7" t="s">
        <v>34</v>
      </c>
      <c r="AC127" s="7" t="s">
        <v>35</v>
      </c>
    </row>
    <row r="128" spans="1:30" ht="15.5">
      <c r="A128" s="6" t="s">
        <v>2</v>
      </c>
      <c r="B128" s="90" t="s">
        <v>3</v>
      </c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2"/>
      <c r="S128" s="6" t="s">
        <v>4</v>
      </c>
      <c r="U128" s="14" t="s">
        <v>27</v>
      </c>
      <c r="V128" s="26">
        <v>1</v>
      </c>
      <c r="W128" s="27">
        <f>1/5</f>
        <v>0.2</v>
      </c>
      <c r="X128" s="27">
        <f>1/7</f>
        <v>0.14285714285714285</v>
      </c>
      <c r="Y128" s="27">
        <v>3</v>
      </c>
      <c r="Z128" s="27">
        <f>1/5</f>
        <v>0.2</v>
      </c>
      <c r="AA128" s="27">
        <f>1/7</f>
        <v>0.14285714285714285</v>
      </c>
      <c r="AB128" s="27">
        <f>1/7</f>
        <v>0.14285714285714285</v>
      </c>
      <c r="AC128" s="27">
        <f>1/5</f>
        <v>0.2</v>
      </c>
      <c r="AD128" s="25"/>
    </row>
    <row r="129" spans="1:30" ht="15.5">
      <c r="A129" s="2" t="s">
        <v>27</v>
      </c>
      <c r="B129" s="3">
        <v>9</v>
      </c>
      <c r="C129" s="3">
        <v>8</v>
      </c>
      <c r="D129" s="3">
        <v>7</v>
      </c>
      <c r="E129" s="3">
        <v>6</v>
      </c>
      <c r="F129" s="3">
        <v>5</v>
      </c>
      <c r="G129" s="3">
        <v>4</v>
      </c>
      <c r="H129" s="3">
        <v>3</v>
      </c>
      <c r="I129" s="3">
        <v>2</v>
      </c>
      <c r="J129" s="4">
        <v>1</v>
      </c>
      <c r="K129" s="5">
        <v>2</v>
      </c>
      <c r="L129" s="5">
        <v>3</v>
      </c>
      <c r="M129" s="5">
        <v>4</v>
      </c>
      <c r="N129" s="34">
        <v>5</v>
      </c>
      <c r="O129" s="5">
        <v>6</v>
      </c>
      <c r="P129" s="5">
        <v>7</v>
      </c>
      <c r="Q129" s="5">
        <v>8</v>
      </c>
      <c r="R129" s="5">
        <v>9</v>
      </c>
      <c r="S129" s="21" t="s">
        <v>28</v>
      </c>
      <c r="U129" s="14" t="s">
        <v>28</v>
      </c>
      <c r="V129" s="28">
        <v>5</v>
      </c>
      <c r="W129" s="26">
        <v>1</v>
      </c>
      <c r="X129" s="27">
        <f>1/5</f>
        <v>0.2</v>
      </c>
      <c r="Y129" s="27">
        <v>5</v>
      </c>
      <c r="Z129" s="27">
        <f>1/5</f>
        <v>0.2</v>
      </c>
      <c r="AA129" s="27">
        <f>1/5</f>
        <v>0.2</v>
      </c>
      <c r="AB129" s="27">
        <f>1/5</f>
        <v>0.2</v>
      </c>
      <c r="AC129" s="27">
        <v>7</v>
      </c>
      <c r="AD129" s="25"/>
    </row>
    <row r="130" spans="1:30" ht="15.5">
      <c r="A130" s="2" t="s">
        <v>27</v>
      </c>
      <c r="B130" s="3">
        <v>9</v>
      </c>
      <c r="C130" s="3">
        <v>8</v>
      </c>
      <c r="D130" s="3">
        <v>7</v>
      </c>
      <c r="E130" s="3">
        <v>6</v>
      </c>
      <c r="F130" s="3">
        <v>5</v>
      </c>
      <c r="G130" s="3">
        <v>4</v>
      </c>
      <c r="H130" s="3">
        <v>3</v>
      </c>
      <c r="I130" s="3">
        <v>2</v>
      </c>
      <c r="J130" s="4">
        <v>1</v>
      </c>
      <c r="K130" s="5">
        <v>2</v>
      </c>
      <c r="L130" s="5">
        <v>3</v>
      </c>
      <c r="M130" s="5">
        <v>4</v>
      </c>
      <c r="N130" s="5">
        <v>5</v>
      </c>
      <c r="O130" s="5">
        <v>6</v>
      </c>
      <c r="P130" s="34">
        <v>7</v>
      </c>
      <c r="Q130" s="5">
        <v>8</v>
      </c>
      <c r="R130" s="5">
        <v>9</v>
      </c>
      <c r="S130" s="21" t="s">
        <v>30</v>
      </c>
      <c r="U130" s="14" t="s">
        <v>30</v>
      </c>
      <c r="V130" s="28">
        <v>7</v>
      </c>
      <c r="W130" s="28">
        <v>5</v>
      </c>
      <c r="X130" s="26">
        <v>1</v>
      </c>
      <c r="Y130" s="27">
        <v>7</v>
      </c>
      <c r="Z130" s="27">
        <v>5</v>
      </c>
      <c r="AA130" s="27">
        <v>5</v>
      </c>
      <c r="AB130" s="27">
        <v>5</v>
      </c>
      <c r="AC130" s="27">
        <v>7</v>
      </c>
      <c r="AD130" s="25"/>
    </row>
    <row r="131" spans="1:30" ht="15.5">
      <c r="A131" s="2" t="s">
        <v>27</v>
      </c>
      <c r="B131" s="3">
        <v>9</v>
      </c>
      <c r="C131" s="3">
        <v>8</v>
      </c>
      <c r="D131" s="3">
        <v>7</v>
      </c>
      <c r="E131" s="3">
        <v>6</v>
      </c>
      <c r="F131" s="3">
        <v>5</v>
      </c>
      <c r="G131" s="3">
        <v>4</v>
      </c>
      <c r="H131" s="29">
        <v>3</v>
      </c>
      <c r="I131" s="3">
        <v>2</v>
      </c>
      <c r="J131" s="4">
        <v>1</v>
      </c>
      <c r="K131" s="5">
        <v>2</v>
      </c>
      <c r="L131" s="5">
        <v>3</v>
      </c>
      <c r="M131" s="5">
        <v>4</v>
      </c>
      <c r="N131" s="5">
        <v>5</v>
      </c>
      <c r="O131" s="5">
        <v>6</v>
      </c>
      <c r="P131" s="5">
        <v>7</v>
      </c>
      <c r="Q131" s="5">
        <v>8</v>
      </c>
      <c r="R131" s="5">
        <v>9</v>
      </c>
      <c r="S131" s="21" t="s">
        <v>31</v>
      </c>
      <c r="U131" s="14" t="s">
        <v>31</v>
      </c>
      <c r="V131" s="28">
        <f>1/3</f>
        <v>0.33333333333333331</v>
      </c>
      <c r="W131" s="28">
        <f>1/5</f>
        <v>0.2</v>
      </c>
      <c r="X131" s="28">
        <f>1/7</f>
        <v>0.14285714285714285</v>
      </c>
      <c r="Y131" s="26">
        <v>1</v>
      </c>
      <c r="Z131" s="27">
        <f>1/7</f>
        <v>0.14285714285714285</v>
      </c>
      <c r="AA131" s="27">
        <f t="shared" ref="AA131:AB131" si="18">1/5</f>
        <v>0.2</v>
      </c>
      <c r="AB131" s="27">
        <f t="shared" si="18"/>
        <v>0.2</v>
      </c>
      <c r="AC131" s="27">
        <v>5</v>
      </c>
      <c r="AD131" s="25"/>
    </row>
    <row r="132" spans="1:30" ht="15.5">
      <c r="A132" s="2" t="s">
        <v>27</v>
      </c>
      <c r="B132" s="3">
        <v>9</v>
      </c>
      <c r="C132" s="3">
        <v>8</v>
      </c>
      <c r="D132" s="3">
        <v>7</v>
      </c>
      <c r="E132" s="3">
        <v>6</v>
      </c>
      <c r="F132" s="3">
        <v>5</v>
      </c>
      <c r="G132" s="3">
        <v>4</v>
      </c>
      <c r="H132" s="3">
        <v>3</v>
      </c>
      <c r="I132" s="3">
        <v>2</v>
      </c>
      <c r="J132" s="4">
        <v>1</v>
      </c>
      <c r="K132" s="5">
        <v>2</v>
      </c>
      <c r="L132" s="5">
        <v>3</v>
      </c>
      <c r="M132" s="5">
        <v>4</v>
      </c>
      <c r="N132" s="34">
        <v>5</v>
      </c>
      <c r="O132" s="5">
        <v>6</v>
      </c>
      <c r="P132" s="5">
        <v>7</v>
      </c>
      <c r="Q132" s="5">
        <v>8</v>
      </c>
      <c r="R132" s="5">
        <v>9</v>
      </c>
      <c r="S132" s="21" t="s">
        <v>32</v>
      </c>
      <c r="U132" s="14" t="s">
        <v>32</v>
      </c>
      <c r="V132" s="28">
        <v>5</v>
      </c>
      <c r="W132" s="28">
        <v>5</v>
      </c>
      <c r="X132" s="28">
        <f>1/5</f>
        <v>0.2</v>
      </c>
      <c r="Y132" s="28">
        <v>7</v>
      </c>
      <c r="Z132" s="26">
        <v>1</v>
      </c>
      <c r="AA132" s="27">
        <f>1/7</f>
        <v>0.14285714285714285</v>
      </c>
      <c r="AB132" s="27">
        <v>7</v>
      </c>
      <c r="AC132" s="27">
        <v>5</v>
      </c>
      <c r="AD132" s="25"/>
    </row>
    <row r="133" spans="1:30" ht="15.5">
      <c r="A133" s="2" t="s">
        <v>27</v>
      </c>
      <c r="B133" s="3">
        <v>9</v>
      </c>
      <c r="C133" s="3">
        <v>8</v>
      </c>
      <c r="D133" s="3">
        <v>7</v>
      </c>
      <c r="E133" s="3">
        <v>6</v>
      </c>
      <c r="F133" s="3">
        <v>5</v>
      </c>
      <c r="G133" s="3">
        <v>4</v>
      </c>
      <c r="H133" s="3">
        <v>3</v>
      </c>
      <c r="I133" s="3">
        <v>2</v>
      </c>
      <c r="J133" s="4">
        <v>1</v>
      </c>
      <c r="K133" s="5">
        <v>2</v>
      </c>
      <c r="L133" s="5">
        <v>3</v>
      </c>
      <c r="M133" s="5">
        <v>4</v>
      </c>
      <c r="N133" s="5">
        <v>5</v>
      </c>
      <c r="O133" s="5">
        <v>6</v>
      </c>
      <c r="P133" s="34">
        <v>7</v>
      </c>
      <c r="Q133" s="5">
        <v>8</v>
      </c>
      <c r="R133" s="5">
        <v>9</v>
      </c>
      <c r="S133" s="21" t="s">
        <v>33</v>
      </c>
      <c r="U133" s="14" t="s">
        <v>33</v>
      </c>
      <c r="V133" s="28">
        <v>7</v>
      </c>
      <c r="W133" s="28">
        <v>5</v>
      </c>
      <c r="X133" s="28">
        <f>1/5</f>
        <v>0.2</v>
      </c>
      <c r="Y133" s="28">
        <v>5</v>
      </c>
      <c r="Z133" s="28">
        <v>7</v>
      </c>
      <c r="AA133" s="26">
        <v>1</v>
      </c>
      <c r="AB133" s="27">
        <f>1/5</f>
        <v>0.2</v>
      </c>
      <c r="AC133" s="27">
        <v>7</v>
      </c>
      <c r="AD133" s="25"/>
    </row>
    <row r="134" spans="1:30" ht="15.5">
      <c r="A134" s="2" t="s">
        <v>27</v>
      </c>
      <c r="B134" s="3">
        <v>9</v>
      </c>
      <c r="C134" s="3">
        <v>8</v>
      </c>
      <c r="D134" s="3">
        <v>7</v>
      </c>
      <c r="E134" s="3">
        <v>6</v>
      </c>
      <c r="F134" s="3">
        <v>5</v>
      </c>
      <c r="G134" s="3">
        <v>4</v>
      </c>
      <c r="H134" s="3">
        <v>3</v>
      </c>
      <c r="I134" s="3">
        <v>2</v>
      </c>
      <c r="J134" s="4">
        <v>1</v>
      </c>
      <c r="K134" s="5">
        <v>2</v>
      </c>
      <c r="L134" s="5">
        <v>3</v>
      </c>
      <c r="M134" s="5">
        <v>4</v>
      </c>
      <c r="N134" s="5">
        <v>5</v>
      </c>
      <c r="O134" s="5">
        <v>6</v>
      </c>
      <c r="P134" s="34">
        <v>7</v>
      </c>
      <c r="Q134" s="5">
        <v>8</v>
      </c>
      <c r="R134" s="5">
        <v>9</v>
      </c>
      <c r="S134" s="21" t="s">
        <v>34</v>
      </c>
      <c r="U134" s="14" t="s">
        <v>34</v>
      </c>
      <c r="V134" s="28">
        <v>7</v>
      </c>
      <c r="W134" s="28">
        <v>5</v>
      </c>
      <c r="X134" s="28">
        <f>1/5</f>
        <v>0.2</v>
      </c>
      <c r="Y134" s="28">
        <v>5</v>
      </c>
      <c r="Z134" s="28">
        <f>1/7</f>
        <v>0.14285714285714285</v>
      </c>
      <c r="AA134" s="28">
        <v>5</v>
      </c>
      <c r="AB134" s="26">
        <v>1</v>
      </c>
      <c r="AC134" s="27">
        <v>7</v>
      </c>
      <c r="AD134" s="25"/>
    </row>
    <row r="135" spans="1:30" ht="15.5">
      <c r="A135" s="2" t="s">
        <v>27</v>
      </c>
      <c r="B135" s="3">
        <v>9</v>
      </c>
      <c r="C135" s="3">
        <v>8</v>
      </c>
      <c r="D135" s="3">
        <v>7</v>
      </c>
      <c r="E135" s="3">
        <v>6</v>
      </c>
      <c r="F135" s="3">
        <v>5</v>
      </c>
      <c r="G135" s="3">
        <v>4</v>
      </c>
      <c r="H135" s="3">
        <v>3</v>
      </c>
      <c r="I135" s="3">
        <v>2</v>
      </c>
      <c r="J135" s="4">
        <v>1</v>
      </c>
      <c r="K135" s="5">
        <v>2</v>
      </c>
      <c r="L135" s="5">
        <v>3</v>
      </c>
      <c r="M135" s="5">
        <v>4</v>
      </c>
      <c r="N135" s="34">
        <v>5</v>
      </c>
      <c r="O135" s="5">
        <v>6</v>
      </c>
      <c r="P135" s="5">
        <v>7</v>
      </c>
      <c r="Q135" s="5">
        <v>8</v>
      </c>
      <c r="R135" s="5">
        <v>9</v>
      </c>
      <c r="S135" s="21" t="s">
        <v>35</v>
      </c>
      <c r="U135" s="14" t="s">
        <v>35</v>
      </c>
      <c r="V135" s="28">
        <v>5</v>
      </c>
      <c r="W135" s="28">
        <f>1/7</f>
        <v>0.14285714285714285</v>
      </c>
      <c r="X135" s="28">
        <f>1/7</f>
        <v>0.14285714285714285</v>
      </c>
      <c r="Y135" s="28">
        <f>1/5</f>
        <v>0.2</v>
      </c>
      <c r="Z135" s="28">
        <f>1/5</f>
        <v>0.2</v>
      </c>
      <c r="AA135" s="28">
        <f>1/7</f>
        <v>0.14285714285714285</v>
      </c>
      <c r="AB135" s="28">
        <f>1/7</f>
        <v>0.14285714285714285</v>
      </c>
      <c r="AC135" s="26">
        <v>1</v>
      </c>
      <c r="AD135" s="25"/>
    </row>
    <row r="136" spans="1:30" ht="15.5">
      <c r="A136" s="21" t="s">
        <v>28</v>
      </c>
      <c r="B136" s="3">
        <v>9</v>
      </c>
      <c r="C136" s="3">
        <v>8</v>
      </c>
      <c r="D136" s="3">
        <v>7</v>
      </c>
      <c r="E136" s="3">
        <v>6</v>
      </c>
      <c r="F136" s="3">
        <v>5</v>
      </c>
      <c r="G136" s="3">
        <v>4</v>
      </c>
      <c r="H136" s="3">
        <v>3</v>
      </c>
      <c r="I136" s="3">
        <v>2</v>
      </c>
      <c r="J136" s="4">
        <v>1</v>
      </c>
      <c r="K136" s="5">
        <v>2</v>
      </c>
      <c r="L136" s="5">
        <v>3</v>
      </c>
      <c r="M136" s="5">
        <v>4</v>
      </c>
      <c r="N136" s="34">
        <v>5</v>
      </c>
      <c r="O136" s="5">
        <v>6</v>
      </c>
      <c r="P136" s="5">
        <v>7</v>
      </c>
      <c r="Q136" s="5">
        <v>8</v>
      </c>
      <c r="R136" s="5">
        <v>9</v>
      </c>
      <c r="S136" s="21" t="s">
        <v>30</v>
      </c>
      <c r="U136" s="14" t="s">
        <v>37</v>
      </c>
      <c r="V136" s="57">
        <f>SUM(V128:V135)</f>
        <v>37.333333333333336</v>
      </c>
      <c r="W136" s="57">
        <f>SUM(W128:W135)</f>
        <v>21.542857142857141</v>
      </c>
      <c r="X136" s="57">
        <f>SUM(X128:X135)</f>
        <v>2.2285714285714286</v>
      </c>
      <c r="Y136" s="57">
        <f t="shared" ref="Y136:AB136" si="19">SUM(Y128:Y135)</f>
        <v>33.200000000000003</v>
      </c>
      <c r="Z136" s="57">
        <f t="shared" si="19"/>
        <v>13.885714285714286</v>
      </c>
      <c r="AA136" s="57">
        <f t="shared" si="19"/>
        <v>11.828571428571429</v>
      </c>
      <c r="AB136" s="57">
        <f t="shared" si="19"/>
        <v>13.885714285714284</v>
      </c>
      <c r="AC136" s="57">
        <f>SUM(AC128:AC135)</f>
        <v>39.200000000000003</v>
      </c>
    </row>
    <row r="137" spans="1:30" ht="15.5">
      <c r="A137" s="21" t="s">
        <v>28</v>
      </c>
      <c r="B137" s="3">
        <v>9</v>
      </c>
      <c r="C137" s="3">
        <v>8</v>
      </c>
      <c r="D137" s="3">
        <v>7</v>
      </c>
      <c r="E137" s="3">
        <v>6</v>
      </c>
      <c r="F137" s="29">
        <v>5</v>
      </c>
      <c r="G137" s="3">
        <v>4</v>
      </c>
      <c r="H137" s="3">
        <v>3</v>
      </c>
      <c r="I137" s="3">
        <v>2</v>
      </c>
      <c r="J137" s="4">
        <v>1</v>
      </c>
      <c r="K137" s="5">
        <v>2</v>
      </c>
      <c r="L137" s="5">
        <v>3</v>
      </c>
      <c r="M137" s="5">
        <v>4</v>
      </c>
      <c r="N137" s="5">
        <v>5</v>
      </c>
      <c r="O137" s="5">
        <v>6</v>
      </c>
      <c r="P137" s="5">
        <v>7</v>
      </c>
      <c r="Q137" s="5">
        <v>8</v>
      </c>
      <c r="R137" s="5">
        <v>9</v>
      </c>
      <c r="S137" s="21" t="s">
        <v>31</v>
      </c>
    </row>
    <row r="138" spans="1:30" ht="15.5">
      <c r="A138" s="21" t="s">
        <v>28</v>
      </c>
      <c r="B138" s="3">
        <v>9</v>
      </c>
      <c r="C138" s="3">
        <v>8</v>
      </c>
      <c r="D138" s="3">
        <v>7</v>
      </c>
      <c r="E138" s="3">
        <v>6</v>
      </c>
      <c r="F138" s="3">
        <v>5</v>
      </c>
      <c r="G138" s="3">
        <v>4</v>
      </c>
      <c r="H138" s="3">
        <v>3</v>
      </c>
      <c r="I138" s="3">
        <v>2</v>
      </c>
      <c r="J138" s="4">
        <v>1</v>
      </c>
      <c r="K138" s="5">
        <v>2</v>
      </c>
      <c r="L138" s="5">
        <v>3</v>
      </c>
      <c r="M138" s="5">
        <v>4</v>
      </c>
      <c r="N138" s="34">
        <v>5</v>
      </c>
      <c r="O138" s="5">
        <v>6</v>
      </c>
      <c r="P138" s="5">
        <v>7</v>
      </c>
      <c r="Q138" s="5">
        <v>8</v>
      </c>
      <c r="R138" s="5">
        <v>9</v>
      </c>
      <c r="S138" s="21" t="s">
        <v>32</v>
      </c>
    </row>
    <row r="139" spans="1:30" ht="15.5">
      <c r="A139" s="21" t="s">
        <v>28</v>
      </c>
      <c r="B139" s="3">
        <v>9</v>
      </c>
      <c r="C139" s="3">
        <v>8</v>
      </c>
      <c r="D139" s="3">
        <v>7</v>
      </c>
      <c r="E139" s="3">
        <v>6</v>
      </c>
      <c r="F139" s="3">
        <v>5</v>
      </c>
      <c r="G139" s="3">
        <v>4</v>
      </c>
      <c r="H139" s="3">
        <v>3</v>
      </c>
      <c r="I139" s="3">
        <v>2</v>
      </c>
      <c r="J139" s="4">
        <v>1</v>
      </c>
      <c r="K139" s="5">
        <v>2</v>
      </c>
      <c r="L139" s="5">
        <v>3</v>
      </c>
      <c r="M139" s="5">
        <v>4</v>
      </c>
      <c r="N139" s="34">
        <v>5</v>
      </c>
      <c r="O139" s="5">
        <v>6</v>
      </c>
      <c r="P139" s="5">
        <v>7</v>
      </c>
      <c r="Q139" s="5">
        <v>8</v>
      </c>
      <c r="R139" s="5">
        <v>9</v>
      </c>
      <c r="S139" s="21" t="s">
        <v>33</v>
      </c>
      <c r="U139" s="15"/>
      <c r="V139" s="32"/>
    </row>
    <row r="140" spans="1:30" ht="15.5">
      <c r="A140" s="21" t="s">
        <v>28</v>
      </c>
      <c r="B140" s="3">
        <v>9</v>
      </c>
      <c r="C140" s="3">
        <v>8</v>
      </c>
      <c r="D140" s="3">
        <v>7</v>
      </c>
      <c r="E140" s="3">
        <v>6</v>
      </c>
      <c r="F140" s="3">
        <v>5</v>
      </c>
      <c r="G140" s="3">
        <v>4</v>
      </c>
      <c r="H140" s="3">
        <v>3</v>
      </c>
      <c r="I140" s="3">
        <v>2</v>
      </c>
      <c r="J140" s="4">
        <v>1</v>
      </c>
      <c r="K140" s="5">
        <v>2</v>
      </c>
      <c r="L140" s="5">
        <v>3</v>
      </c>
      <c r="M140" s="5">
        <v>4</v>
      </c>
      <c r="N140" s="34">
        <v>5</v>
      </c>
      <c r="O140" s="5">
        <v>6</v>
      </c>
      <c r="P140" s="5">
        <v>7</v>
      </c>
      <c r="Q140" s="5">
        <v>8</v>
      </c>
      <c r="R140" s="5">
        <v>9</v>
      </c>
      <c r="S140" s="21" t="s">
        <v>34</v>
      </c>
      <c r="U140" s="15"/>
      <c r="V140" s="33"/>
    </row>
    <row r="141" spans="1:30" ht="15.5">
      <c r="A141" s="21" t="s">
        <v>28</v>
      </c>
      <c r="B141" s="3">
        <v>9</v>
      </c>
      <c r="C141" s="3">
        <v>8</v>
      </c>
      <c r="D141" s="29">
        <v>7</v>
      </c>
      <c r="E141" s="3">
        <v>6</v>
      </c>
      <c r="F141" s="3">
        <v>5</v>
      </c>
      <c r="G141" s="3">
        <v>4</v>
      </c>
      <c r="H141" s="3">
        <v>3</v>
      </c>
      <c r="I141" s="3">
        <v>2</v>
      </c>
      <c r="J141" s="4">
        <v>1</v>
      </c>
      <c r="K141" s="5">
        <v>2</v>
      </c>
      <c r="L141" s="5">
        <v>3</v>
      </c>
      <c r="M141" s="5">
        <v>4</v>
      </c>
      <c r="N141" s="5">
        <v>5</v>
      </c>
      <c r="O141" s="5">
        <v>6</v>
      </c>
      <c r="P141" s="5">
        <v>7</v>
      </c>
      <c r="Q141" s="5">
        <v>8</v>
      </c>
      <c r="R141" s="5">
        <v>9</v>
      </c>
      <c r="S141" s="21" t="s">
        <v>35</v>
      </c>
      <c r="U141" s="15"/>
      <c r="V141" s="33"/>
    </row>
    <row r="142" spans="1:30" ht="15.5">
      <c r="A142" s="21" t="s">
        <v>30</v>
      </c>
      <c r="B142" s="3">
        <v>9</v>
      </c>
      <c r="C142" s="3">
        <v>8</v>
      </c>
      <c r="D142" s="29">
        <v>7</v>
      </c>
      <c r="E142" s="3">
        <v>6</v>
      </c>
      <c r="F142" s="3">
        <v>5</v>
      </c>
      <c r="G142" s="3">
        <v>4</v>
      </c>
      <c r="H142" s="3">
        <v>3</v>
      </c>
      <c r="I142" s="3">
        <v>2</v>
      </c>
      <c r="J142" s="4">
        <v>1</v>
      </c>
      <c r="K142" s="5">
        <v>2</v>
      </c>
      <c r="L142" s="5">
        <v>3</v>
      </c>
      <c r="M142" s="5">
        <v>4</v>
      </c>
      <c r="N142" s="5">
        <v>5</v>
      </c>
      <c r="O142" s="5">
        <v>6</v>
      </c>
      <c r="P142" s="5">
        <v>7</v>
      </c>
      <c r="Q142" s="5">
        <v>8</v>
      </c>
      <c r="R142" s="5">
        <v>9</v>
      </c>
      <c r="S142" s="21" t="s">
        <v>31</v>
      </c>
      <c r="U142" s="15"/>
      <c r="V142" s="33"/>
    </row>
    <row r="143" spans="1:30" ht="15.5">
      <c r="A143" s="21" t="s">
        <v>30</v>
      </c>
      <c r="B143" s="3">
        <v>9</v>
      </c>
      <c r="C143" s="3">
        <v>8</v>
      </c>
      <c r="D143" s="3">
        <v>7</v>
      </c>
      <c r="E143" s="3">
        <v>6</v>
      </c>
      <c r="F143" s="29">
        <v>5</v>
      </c>
      <c r="G143" s="3">
        <v>4</v>
      </c>
      <c r="H143" s="3">
        <v>3</v>
      </c>
      <c r="I143" s="3">
        <v>2</v>
      </c>
      <c r="J143" s="4">
        <v>1</v>
      </c>
      <c r="K143" s="5">
        <v>2</v>
      </c>
      <c r="L143" s="5">
        <v>3</v>
      </c>
      <c r="M143" s="5">
        <v>4</v>
      </c>
      <c r="N143" s="5">
        <v>5</v>
      </c>
      <c r="O143" s="5">
        <v>6</v>
      </c>
      <c r="P143" s="5">
        <v>7</v>
      </c>
      <c r="Q143" s="5">
        <v>8</v>
      </c>
      <c r="R143" s="5">
        <v>9</v>
      </c>
      <c r="S143" s="21" t="s">
        <v>32</v>
      </c>
      <c r="U143" s="32"/>
      <c r="V143" s="32"/>
    </row>
    <row r="144" spans="1:30" ht="15.5">
      <c r="A144" s="21" t="s">
        <v>30</v>
      </c>
      <c r="B144" s="3">
        <v>9</v>
      </c>
      <c r="C144" s="3">
        <v>8</v>
      </c>
      <c r="D144" s="3">
        <v>7</v>
      </c>
      <c r="E144" s="3">
        <v>6</v>
      </c>
      <c r="F144" s="29">
        <v>5</v>
      </c>
      <c r="G144" s="3">
        <v>4</v>
      </c>
      <c r="H144" s="3">
        <v>3</v>
      </c>
      <c r="I144" s="3">
        <v>2</v>
      </c>
      <c r="J144" s="4">
        <v>1</v>
      </c>
      <c r="K144" s="5">
        <v>2</v>
      </c>
      <c r="L144" s="5">
        <v>3</v>
      </c>
      <c r="M144" s="5">
        <v>4</v>
      </c>
      <c r="N144" s="5">
        <v>5</v>
      </c>
      <c r="O144" s="5">
        <v>6</v>
      </c>
      <c r="P144" s="5">
        <v>7</v>
      </c>
      <c r="Q144" s="5">
        <v>8</v>
      </c>
      <c r="R144" s="5">
        <v>9</v>
      </c>
      <c r="S144" s="21" t="s">
        <v>33</v>
      </c>
    </row>
    <row r="145" spans="1:19" ht="15.5">
      <c r="A145" s="21" t="s">
        <v>30</v>
      </c>
      <c r="B145" s="3">
        <v>9</v>
      </c>
      <c r="C145" s="3">
        <v>8</v>
      </c>
      <c r="D145" s="3">
        <v>7</v>
      </c>
      <c r="E145" s="3">
        <v>6</v>
      </c>
      <c r="F145" s="29">
        <v>5</v>
      </c>
      <c r="G145" s="3">
        <v>4</v>
      </c>
      <c r="H145" s="3">
        <v>3</v>
      </c>
      <c r="I145" s="3">
        <v>2</v>
      </c>
      <c r="J145" s="4">
        <v>1</v>
      </c>
      <c r="K145" s="5">
        <v>2</v>
      </c>
      <c r="L145" s="5">
        <v>3</v>
      </c>
      <c r="M145" s="5">
        <v>4</v>
      </c>
      <c r="N145" s="5">
        <v>5</v>
      </c>
      <c r="O145" s="5">
        <v>6</v>
      </c>
      <c r="P145" s="5">
        <v>7</v>
      </c>
      <c r="Q145" s="5">
        <v>8</v>
      </c>
      <c r="R145" s="5">
        <v>9</v>
      </c>
      <c r="S145" s="21" t="s">
        <v>34</v>
      </c>
    </row>
    <row r="146" spans="1:19" ht="15.5">
      <c r="A146" s="21" t="s">
        <v>30</v>
      </c>
      <c r="B146" s="3">
        <v>9</v>
      </c>
      <c r="C146" s="3">
        <v>8</v>
      </c>
      <c r="D146" s="29">
        <v>7</v>
      </c>
      <c r="E146" s="3">
        <v>6</v>
      </c>
      <c r="F146" s="3">
        <v>5</v>
      </c>
      <c r="G146" s="3">
        <v>4</v>
      </c>
      <c r="H146" s="3">
        <v>3</v>
      </c>
      <c r="I146" s="3">
        <v>2</v>
      </c>
      <c r="J146" s="4">
        <v>1</v>
      </c>
      <c r="K146" s="5">
        <v>2</v>
      </c>
      <c r="L146" s="5">
        <v>3</v>
      </c>
      <c r="M146" s="5">
        <v>4</v>
      </c>
      <c r="N146" s="5">
        <v>5</v>
      </c>
      <c r="O146" s="5">
        <v>6</v>
      </c>
      <c r="P146" s="5">
        <v>7</v>
      </c>
      <c r="Q146" s="5">
        <v>8</v>
      </c>
      <c r="R146" s="5">
        <v>9</v>
      </c>
      <c r="S146" s="21" t="s">
        <v>35</v>
      </c>
    </row>
    <row r="147" spans="1:19" ht="15.5">
      <c r="A147" s="21" t="s">
        <v>31</v>
      </c>
      <c r="B147" s="3">
        <v>9</v>
      </c>
      <c r="C147" s="3">
        <v>8</v>
      </c>
      <c r="D147" s="3">
        <v>7</v>
      </c>
      <c r="E147" s="3">
        <v>6</v>
      </c>
      <c r="F147" s="3">
        <v>5</v>
      </c>
      <c r="G147" s="3">
        <v>4</v>
      </c>
      <c r="H147" s="3">
        <v>3</v>
      </c>
      <c r="I147" s="3">
        <v>2</v>
      </c>
      <c r="J147" s="4">
        <v>1</v>
      </c>
      <c r="K147" s="5">
        <v>2</v>
      </c>
      <c r="L147" s="5">
        <v>3</v>
      </c>
      <c r="M147" s="5">
        <v>4</v>
      </c>
      <c r="N147" s="5">
        <v>5</v>
      </c>
      <c r="O147" s="5">
        <v>6</v>
      </c>
      <c r="P147" s="34">
        <v>7</v>
      </c>
      <c r="Q147" s="5">
        <v>8</v>
      </c>
      <c r="R147" s="5">
        <v>9</v>
      </c>
      <c r="S147" s="21" t="s">
        <v>32</v>
      </c>
    </row>
    <row r="148" spans="1:19" ht="15.5">
      <c r="A148" s="21" t="s">
        <v>31</v>
      </c>
      <c r="B148" s="3">
        <v>9</v>
      </c>
      <c r="C148" s="3">
        <v>8</v>
      </c>
      <c r="D148" s="3">
        <v>7</v>
      </c>
      <c r="E148" s="3">
        <v>6</v>
      </c>
      <c r="F148" s="3">
        <v>5</v>
      </c>
      <c r="G148" s="3">
        <v>4</v>
      </c>
      <c r="H148" s="3">
        <v>3</v>
      </c>
      <c r="I148" s="3">
        <v>2</v>
      </c>
      <c r="J148" s="4">
        <v>1</v>
      </c>
      <c r="K148" s="5">
        <v>2</v>
      </c>
      <c r="L148" s="5">
        <v>3</v>
      </c>
      <c r="M148" s="5">
        <v>4</v>
      </c>
      <c r="N148" s="34">
        <v>5</v>
      </c>
      <c r="O148" s="5">
        <v>6</v>
      </c>
      <c r="P148" s="5">
        <v>7</v>
      </c>
      <c r="Q148" s="5">
        <v>8</v>
      </c>
      <c r="R148" s="5">
        <v>9</v>
      </c>
      <c r="S148" s="21" t="s">
        <v>33</v>
      </c>
    </row>
    <row r="149" spans="1:19" ht="15.5">
      <c r="A149" s="21" t="s">
        <v>31</v>
      </c>
      <c r="B149" s="3">
        <v>9</v>
      </c>
      <c r="C149" s="3">
        <v>8</v>
      </c>
      <c r="D149" s="3">
        <v>7</v>
      </c>
      <c r="E149" s="3">
        <v>6</v>
      </c>
      <c r="F149" s="3">
        <v>5</v>
      </c>
      <c r="G149" s="3">
        <v>4</v>
      </c>
      <c r="H149" s="3">
        <v>3</v>
      </c>
      <c r="I149" s="3">
        <v>2</v>
      </c>
      <c r="J149" s="4">
        <v>1</v>
      </c>
      <c r="K149" s="5">
        <v>2</v>
      </c>
      <c r="L149" s="5">
        <v>3</v>
      </c>
      <c r="M149" s="5">
        <v>4</v>
      </c>
      <c r="N149" s="34">
        <v>5</v>
      </c>
      <c r="O149" s="5">
        <v>6</v>
      </c>
      <c r="P149" s="5">
        <v>7</v>
      </c>
      <c r="Q149" s="5">
        <v>8</v>
      </c>
      <c r="R149" s="5">
        <v>9</v>
      </c>
      <c r="S149" s="21" t="s">
        <v>34</v>
      </c>
    </row>
    <row r="150" spans="1:19" ht="15.5">
      <c r="A150" s="21" t="s">
        <v>31</v>
      </c>
      <c r="B150" s="3">
        <v>9</v>
      </c>
      <c r="C150" s="3">
        <v>8</v>
      </c>
      <c r="D150" s="3">
        <v>7</v>
      </c>
      <c r="E150" s="3">
        <v>6</v>
      </c>
      <c r="F150" s="29">
        <v>5</v>
      </c>
      <c r="G150" s="3">
        <v>4</v>
      </c>
      <c r="H150" s="3">
        <v>3</v>
      </c>
      <c r="I150" s="3">
        <v>2</v>
      </c>
      <c r="J150" s="4">
        <v>1</v>
      </c>
      <c r="K150" s="5">
        <v>2</v>
      </c>
      <c r="L150" s="5">
        <v>3</v>
      </c>
      <c r="M150" s="5">
        <v>4</v>
      </c>
      <c r="N150" s="5">
        <v>5</v>
      </c>
      <c r="O150" s="5">
        <v>6</v>
      </c>
      <c r="P150" s="5">
        <v>7</v>
      </c>
      <c r="Q150" s="5">
        <v>8</v>
      </c>
      <c r="R150" s="5">
        <v>9</v>
      </c>
      <c r="S150" s="21" t="s">
        <v>35</v>
      </c>
    </row>
    <row r="151" spans="1:19" ht="15.5">
      <c r="A151" s="21" t="s">
        <v>32</v>
      </c>
      <c r="B151" s="3">
        <v>9</v>
      </c>
      <c r="C151" s="3">
        <v>8</v>
      </c>
      <c r="D151" s="3">
        <v>7</v>
      </c>
      <c r="E151" s="3">
        <v>6</v>
      </c>
      <c r="F151" s="3">
        <v>5</v>
      </c>
      <c r="G151" s="3">
        <v>4</v>
      </c>
      <c r="H151" s="3">
        <v>3</v>
      </c>
      <c r="I151" s="3">
        <v>2</v>
      </c>
      <c r="J151" s="4">
        <v>1</v>
      </c>
      <c r="K151" s="5">
        <v>2</v>
      </c>
      <c r="L151" s="5">
        <v>3</v>
      </c>
      <c r="M151" s="5">
        <v>4</v>
      </c>
      <c r="N151" s="5">
        <v>5</v>
      </c>
      <c r="O151" s="5">
        <v>6</v>
      </c>
      <c r="P151" s="34">
        <v>7</v>
      </c>
      <c r="Q151" s="5">
        <v>8</v>
      </c>
      <c r="R151" s="5">
        <v>9</v>
      </c>
      <c r="S151" s="21" t="s">
        <v>33</v>
      </c>
    </row>
    <row r="152" spans="1:19" ht="15.5">
      <c r="A152" s="21" t="s">
        <v>32</v>
      </c>
      <c r="B152" s="3">
        <v>9</v>
      </c>
      <c r="C152" s="3">
        <v>8</v>
      </c>
      <c r="D152" s="29">
        <v>7</v>
      </c>
      <c r="E152" s="3">
        <v>6</v>
      </c>
      <c r="F152" s="3">
        <v>5</v>
      </c>
      <c r="G152" s="3">
        <v>4</v>
      </c>
      <c r="H152" s="3">
        <v>3</v>
      </c>
      <c r="I152" s="3">
        <v>2</v>
      </c>
      <c r="J152" s="4">
        <v>1</v>
      </c>
      <c r="K152" s="5">
        <v>2</v>
      </c>
      <c r="L152" s="5">
        <v>3</v>
      </c>
      <c r="M152" s="5">
        <v>4</v>
      </c>
      <c r="N152" s="5">
        <v>5</v>
      </c>
      <c r="O152" s="5">
        <v>6</v>
      </c>
      <c r="P152" s="5">
        <v>7</v>
      </c>
      <c r="Q152" s="5">
        <v>8</v>
      </c>
      <c r="R152" s="5">
        <v>9</v>
      </c>
      <c r="S152" s="21" t="s">
        <v>34</v>
      </c>
    </row>
    <row r="153" spans="1:19" ht="15.5">
      <c r="A153" s="21" t="s">
        <v>32</v>
      </c>
      <c r="B153" s="3">
        <v>9</v>
      </c>
      <c r="C153" s="3">
        <v>8</v>
      </c>
      <c r="D153" s="3">
        <v>7</v>
      </c>
      <c r="E153" s="3">
        <v>6</v>
      </c>
      <c r="F153" s="29">
        <v>5</v>
      </c>
      <c r="G153" s="3">
        <v>4</v>
      </c>
      <c r="H153" s="3">
        <v>3</v>
      </c>
      <c r="I153" s="3">
        <v>2</v>
      </c>
      <c r="J153" s="4">
        <v>1</v>
      </c>
      <c r="K153" s="5">
        <v>2</v>
      </c>
      <c r="L153" s="5">
        <v>3</v>
      </c>
      <c r="M153" s="5">
        <v>4</v>
      </c>
      <c r="N153" s="5">
        <v>5</v>
      </c>
      <c r="O153" s="5">
        <v>6</v>
      </c>
      <c r="P153" s="5">
        <v>7</v>
      </c>
      <c r="Q153" s="5">
        <v>8</v>
      </c>
      <c r="R153" s="5">
        <v>9</v>
      </c>
      <c r="S153" s="21" t="s">
        <v>35</v>
      </c>
    </row>
    <row r="154" spans="1:19" ht="15.5">
      <c r="A154" s="21" t="s">
        <v>33</v>
      </c>
      <c r="B154" s="3">
        <v>9</v>
      </c>
      <c r="C154" s="3">
        <v>8</v>
      </c>
      <c r="D154" s="3">
        <v>7</v>
      </c>
      <c r="E154" s="3">
        <v>6</v>
      </c>
      <c r="F154" s="3">
        <v>5</v>
      </c>
      <c r="G154" s="3">
        <v>4</v>
      </c>
      <c r="H154" s="3">
        <v>3</v>
      </c>
      <c r="I154" s="3">
        <v>2</v>
      </c>
      <c r="J154" s="4">
        <v>1</v>
      </c>
      <c r="K154" s="5">
        <v>2</v>
      </c>
      <c r="L154" s="5">
        <v>3</v>
      </c>
      <c r="M154" s="5">
        <v>4</v>
      </c>
      <c r="N154" s="34">
        <v>5</v>
      </c>
      <c r="O154" s="5">
        <v>6</v>
      </c>
      <c r="P154" s="5">
        <v>7</v>
      </c>
      <c r="Q154" s="5">
        <v>8</v>
      </c>
      <c r="R154" s="5">
        <v>9</v>
      </c>
      <c r="S154" s="21" t="s">
        <v>34</v>
      </c>
    </row>
    <row r="155" spans="1:19" ht="15.5">
      <c r="A155" s="21" t="s">
        <v>33</v>
      </c>
      <c r="B155" s="3">
        <v>9</v>
      </c>
      <c r="C155" s="3">
        <v>8</v>
      </c>
      <c r="D155" s="29">
        <v>7</v>
      </c>
      <c r="E155" s="3">
        <v>6</v>
      </c>
      <c r="F155" s="3">
        <v>5</v>
      </c>
      <c r="G155" s="3">
        <v>4</v>
      </c>
      <c r="H155" s="3">
        <v>3</v>
      </c>
      <c r="I155" s="3">
        <v>2</v>
      </c>
      <c r="J155" s="4">
        <v>1</v>
      </c>
      <c r="K155" s="5">
        <v>2</v>
      </c>
      <c r="L155" s="5">
        <v>3</v>
      </c>
      <c r="M155" s="5">
        <v>4</v>
      </c>
      <c r="N155" s="5">
        <v>5</v>
      </c>
      <c r="O155" s="5">
        <v>6</v>
      </c>
      <c r="P155" s="5">
        <v>7</v>
      </c>
      <c r="Q155" s="5">
        <v>8</v>
      </c>
      <c r="R155" s="5">
        <v>9</v>
      </c>
      <c r="S155" s="21" t="s">
        <v>35</v>
      </c>
    </row>
    <row r="156" spans="1:19" ht="15.5">
      <c r="A156" s="21" t="s">
        <v>34</v>
      </c>
      <c r="B156" s="3">
        <v>9</v>
      </c>
      <c r="C156" s="3">
        <v>8</v>
      </c>
      <c r="D156" s="29">
        <v>7</v>
      </c>
      <c r="E156" s="3">
        <v>6</v>
      </c>
      <c r="F156" s="3">
        <v>5</v>
      </c>
      <c r="G156" s="3">
        <v>4</v>
      </c>
      <c r="H156" s="3">
        <v>3</v>
      </c>
      <c r="I156" s="3">
        <v>2</v>
      </c>
      <c r="J156" s="4">
        <v>1</v>
      </c>
      <c r="K156" s="5">
        <v>2</v>
      </c>
      <c r="L156" s="5">
        <v>3</v>
      </c>
      <c r="M156" s="5">
        <v>4</v>
      </c>
      <c r="N156" s="5">
        <v>5</v>
      </c>
      <c r="O156" s="5">
        <v>6</v>
      </c>
      <c r="P156" s="5">
        <v>7</v>
      </c>
      <c r="Q156" s="5">
        <v>8</v>
      </c>
      <c r="R156" s="5">
        <v>9</v>
      </c>
      <c r="S156" s="21" t="s">
        <v>35</v>
      </c>
    </row>
    <row r="163" spans="1:30" ht="15.5">
      <c r="A163" s="86" t="s">
        <v>8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U163" s="93" t="s">
        <v>14</v>
      </c>
      <c r="V163" s="93"/>
      <c r="W163" s="93"/>
      <c r="X163" s="93"/>
      <c r="Y163" s="93"/>
      <c r="Z163" s="93"/>
      <c r="AA163" s="93"/>
      <c r="AB163" s="93"/>
      <c r="AC163" s="93"/>
    </row>
    <row r="164" spans="1:30" ht="46.5">
      <c r="A164" s="87" t="s">
        <v>36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9"/>
      <c r="U164" s="6" t="s">
        <v>10</v>
      </c>
      <c r="V164" s="7" t="s">
        <v>27</v>
      </c>
      <c r="W164" s="7" t="s">
        <v>28</v>
      </c>
      <c r="X164" s="7" t="s">
        <v>30</v>
      </c>
      <c r="Y164" s="7" t="s">
        <v>31</v>
      </c>
      <c r="Z164" s="7" t="s">
        <v>32</v>
      </c>
      <c r="AA164" s="7" t="s">
        <v>33</v>
      </c>
      <c r="AB164" s="7" t="s">
        <v>34</v>
      </c>
      <c r="AC164" s="7" t="s">
        <v>35</v>
      </c>
    </row>
    <row r="165" spans="1:30" ht="15.5">
      <c r="A165" s="6" t="s">
        <v>2</v>
      </c>
      <c r="B165" s="90" t="s">
        <v>3</v>
      </c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2"/>
      <c r="S165" s="6" t="s">
        <v>4</v>
      </c>
      <c r="U165" s="14" t="s">
        <v>27</v>
      </c>
      <c r="V165" s="26">
        <v>1</v>
      </c>
      <c r="W165" s="27">
        <f>1/5</f>
        <v>0.2</v>
      </c>
      <c r="X165" s="27">
        <f>1/5</f>
        <v>0.2</v>
      </c>
      <c r="Y165" s="27">
        <f>1/7</f>
        <v>0.14285714285714285</v>
      </c>
      <c r="Z165" s="27">
        <v>1</v>
      </c>
      <c r="AA165" s="27">
        <v>3</v>
      </c>
      <c r="AB165" s="27">
        <v>1</v>
      </c>
      <c r="AC165" s="27">
        <v>5</v>
      </c>
      <c r="AD165" s="25"/>
    </row>
    <row r="166" spans="1:30" ht="15.5">
      <c r="A166" s="2" t="s">
        <v>27</v>
      </c>
      <c r="B166" s="3">
        <v>9</v>
      </c>
      <c r="C166" s="3">
        <v>8</v>
      </c>
      <c r="D166" s="3">
        <v>7</v>
      </c>
      <c r="E166" s="3">
        <v>6</v>
      </c>
      <c r="F166" s="3">
        <v>5</v>
      </c>
      <c r="G166" s="3">
        <v>4</v>
      </c>
      <c r="H166" s="3">
        <v>3</v>
      </c>
      <c r="I166" s="3">
        <v>2</v>
      </c>
      <c r="J166" s="4">
        <v>1</v>
      </c>
      <c r="K166" s="5">
        <v>2</v>
      </c>
      <c r="L166" s="5">
        <v>3</v>
      </c>
      <c r="M166" s="5">
        <v>4</v>
      </c>
      <c r="N166" s="34">
        <v>5</v>
      </c>
      <c r="O166" s="5">
        <v>6</v>
      </c>
      <c r="P166" s="5">
        <v>7</v>
      </c>
      <c r="Q166" s="5">
        <v>8</v>
      </c>
      <c r="R166" s="5">
        <v>9</v>
      </c>
      <c r="S166" s="21" t="s">
        <v>28</v>
      </c>
      <c r="U166" s="14" t="s">
        <v>28</v>
      </c>
      <c r="V166" s="28">
        <v>5</v>
      </c>
      <c r="W166" s="26">
        <v>1</v>
      </c>
      <c r="X166" s="27">
        <f>1/3</f>
        <v>0.33333333333333331</v>
      </c>
      <c r="Y166" s="27">
        <f>1/3</f>
        <v>0.33333333333333331</v>
      </c>
      <c r="Z166" s="27">
        <v>3</v>
      </c>
      <c r="AA166" s="27">
        <v>3</v>
      </c>
      <c r="AB166" s="27">
        <f>1/5</f>
        <v>0.2</v>
      </c>
      <c r="AC166" s="27">
        <f>1/3</f>
        <v>0.33333333333333331</v>
      </c>
      <c r="AD166" s="25"/>
    </row>
    <row r="167" spans="1:30" ht="15.5">
      <c r="A167" s="2" t="s">
        <v>27</v>
      </c>
      <c r="B167" s="3">
        <v>9</v>
      </c>
      <c r="C167" s="3">
        <v>8</v>
      </c>
      <c r="D167" s="3">
        <v>7</v>
      </c>
      <c r="E167" s="3">
        <v>6</v>
      </c>
      <c r="F167" s="3">
        <v>5</v>
      </c>
      <c r="G167" s="3">
        <v>4</v>
      </c>
      <c r="H167" s="3">
        <v>3</v>
      </c>
      <c r="I167" s="3">
        <v>2</v>
      </c>
      <c r="J167" s="4">
        <v>1</v>
      </c>
      <c r="K167" s="5">
        <v>2</v>
      </c>
      <c r="L167" s="5">
        <v>3</v>
      </c>
      <c r="M167" s="5">
        <v>4</v>
      </c>
      <c r="N167" s="34">
        <v>5</v>
      </c>
      <c r="O167" s="5">
        <v>6</v>
      </c>
      <c r="P167" s="5">
        <v>7</v>
      </c>
      <c r="Q167" s="5">
        <v>8</v>
      </c>
      <c r="R167" s="5">
        <v>9</v>
      </c>
      <c r="S167" s="21" t="s">
        <v>30</v>
      </c>
      <c r="U167" s="14" t="s">
        <v>30</v>
      </c>
      <c r="V167" s="28">
        <v>5</v>
      </c>
      <c r="W167" s="28">
        <v>3</v>
      </c>
      <c r="X167" s="26">
        <v>1</v>
      </c>
      <c r="Y167" s="27">
        <v>1</v>
      </c>
      <c r="Z167" s="27">
        <v>3</v>
      </c>
      <c r="AA167" s="27">
        <v>1</v>
      </c>
      <c r="AB167" s="27">
        <v>5</v>
      </c>
      <c r="AC167" s="27">
        <v>1</v>
      </c>
      <c r="AD167" s="25"/>
    </row>
    <row r="168" spans="1:30" ht="15.5">
      <c r="A168" s="2" t="s">
        <v>27</v>
      </c>
      <c r="B168" s="3">
        <v>9</v>
      </c>
      <c r="C168" s="3">
        <v>8</v>
      </c>
      <c r="D168" s="3">
        <v>7</v>
      </c>
      <c r="E168" s="3">
        <v>6</v>
      </c>
      <c r="F168" s="3">
        <v>5</v>
      </c>
      <c r="G168" s="3">
        <v>4</v>
      </c>
      <c r="H168" s="3">
        <v>3</v>
      </c>
      <c r="I168" s="3">
        <v>2</v>
      </c>
      <c r="J168" s="4">
        <v>1</v>
      </c>
      <c r="K168" s="5">
        <v>2</v>
      </c>
      <c r="L168" s="5">
        <v>3</v>
      </c>
      <c r="M168" s="5">
        <v>4</v>
      </c>
      <c r="N168" s="5">
        <v>5</v>
      </c>
      <c r="O168" s="5">
        <v>6</v>
      </c>
      <c r="P168" s="34">
        <v>7</v>
      </c>
      <c r="Q168" s="5">
        <v>8</v>
      </c>
      <c r="R168" s="5">
        <v>9</v>
      </c>
      <c r="S168" s="21" t="s">
        <v>31</v>
      </c>
      <c r="U168" s="14" t="s">
        <v>31</v>
      </c>
      <c r="V168" s="28">
        <v>7</v>
      </c>
      <c r="W168" s="28">
        <v>3</v>
      </c>
      <c r="X168" s="28">
        <v>1</v>
      </c>
      <c r="Y168" s="26">
        <v>1</v>
      </c>
      <c r="Z168" s="27">
        <v>1</v>
      </c>
      <c r="AA168" s="27">
        <v>1</v>
      </c>
      <c r="AB168" s="27">
        <v>5</v>
      </c>
      <c r="AC168" s="27">
        <v>1</v>
      </c>
      <c r="AD168" s="25"/>
    </row>
    <row r="169" spans="1:30" ht="15.5">
      <c r="A169" s="2" t="s">
        <v>27</v>
      </c>
      <c r="B169" s="3">
        <v>9</v>
      </c>
      <c r="C169" s="3">
        <v>8</v>
      </c>
      <c r="D169" s="3">
        <v>7</v>
      </c>
      <c r="E169" s="3">
        <v>6</v>
      </c>
      <c r="F169" s="3">
        <v>5</v>
      </c>
      <c r="G169" s="3">
        <v>4</v>
      </c>
      <c r="H169" s="3">
        <v>3</v>
      </c>
      <c r="I169" s="3">
        <v>2</v>
      </c>
      <c r="J169" s="65">
        <v>1</v>
      </c>
      <c r="K169" s="5">
        <v>2</v>
      </c>
      <c r="L169" s="5">
        <v>3</v>
      </c>
      <c r="M169" s="5">
        <v>4</v>
      </c>
      <c r="N169" s="5">
        <v>5</v>
      </c>
      <c r="O169" s="5">
        <v>6</v>
      </c>
      <c r="P169" s="5">
        <v>7</v>
      </c>
      <c r="Q169" s="5">
        <v>8</v>
      </c>
      <c r="R169" s="5">
        <v>9</v>
      </c>
      <c r="S169" s="21" t="s">
        <v>32</v>
      </c>
      <c r="U169" s="14" t="s">
        <v>32</v>
      </c>
      <c r="V169" s="28">
        <v>1</v>
      </c>
      <c r="W169" s="28">
        <f>1/3</f>
        <v>0.33333333333333331</v>
      </c>
      <c r="X169" s="28">
        <f>1/3</f>
        <v>0.33333333333333331</v>
      </c>
      <c r="Y169" s="28">
        <v>1</v>
      </c>
      <c r="Z169" s="26">
        <v>1</v>
      </c>
      <c r="AA169" s="27">
        <v>1</v>
      </c>
      <c r="AB169" s="27">
        <v>5</v>
      </c>
      <c r="AC169" s="27">
        <v>1</v>
      </c>
      <c r="AD169" s="25"/>
    </row>
    <row r="170" spans="1:30" ht="15.5">
      <c r="A170" s="2" t="s">
        <v>27</v>
      </c>
      <c r="B170" s="3">
        <v>9</v>
      </c>
      <c r="C170" s="3">
        <v>8</v>
      </c>
      <c r="D170" s="3">
        <v>7</v>
      </c>
      <c r="E170" s="3">
        <v>6</v>
      </c>
      <c r="F170" s="3">
        <v>5</v>
      </c>
      <c r="G170" s="3">
        <v>4</v>
      </c>
      <c r="H170" s="29">
        <v>3</v>
      </c>
      <c r="I170" s="3">
        <v>2</v>
      </c>
      <c r="J170" s="4">
        <v>1</v>
      </c>
      <c r="K170" s="5">
        <v>2</v>
      </c>
      <c r="L170" s="5">
        <v>3</v>
      </c>
      <c r="M170" s="5">
        <v>4</v>
      </c>
      <c r="N170" s="5">
        <v>5</v>
      </c>
      <c r="O170" s="5">
        <v>6</v>
      </c>
      <c r="P170" s="5">
        <v>7</v>
      </c>
      <c r="Q170" s="5">
        <v>8</v>
      </c>
      <c r="R170" s="5">
        <v>9</v>
      </c>
      <c r="S170" s="21" t="s">
        <v>33</v>
      </c>
      <c r="U170" s="14" t="s">
        <v>33</v>
      </c>
      <c r="V170" s="28">
        <f>1/3</f>
        <v>0.33333333333333331</v>
      </c>
      <c r="W170" s="28">
        <f>1/3</f>
        <v>0.33333333333333331</v>
      </c>
      <c r="X170" s="28">
        <v>1</v>
      </c>
      <c r="Y170" s="28">
        <v>1</v>
      </c>
      <c r="Z170" s="28">
        <v>1</v>
      </c>
      <c r="AA170" s="26">
        <v>1</v>
      </c>
      <c r="AB170" s="27">
        <v>5</v>
      </c>
      <c r="AC170" s="27">
        <v>1</v>
      </c>
      <c r="AD170" s="25"/>
    </row>
    <row r="171" spans="1:30" ht="15.5">
      <c r="A171" s="2" t="s">
        <v>27</v>
      </c>
      <c r="B171" s="3">
        <v>9</v>
      </c>
      <c r="C171" s="3">
        <v>8</v>
      </c>
      <c r="D171" s="3">
        <v>7</v>
      </c>
      <c r="E171" s="3">
        <v>6</v>
      </c>
      <c r="F171" s="3">
        <v>5</v>
      </c>
      <c r="G171" s="3">
        <v>4</v>
      </c>
      <c r="H171" s="3">
        <v>3</v>
      </c>
      <c r="I171" s="3">
        <v>2</v>
      </c>
      <c r="J171" s="65">
        <v>1</v>
      </c>
      <c r="K171" s="5">
        <v>2</v>
      </c>
      <c r="L171" s="5">
        <v>3</v>
      </c>
      <c r="M171" s="5">
        <v>4</v>
      </c>
      <c r="N171" s="5">
        <v>5</v>
      </c>
      <c r="O171" s="5">
        <v>6</v>
      </c>
      <c r="P171" s="5">
        <v>7</v>
      </c>
      <c r="Q171" s="5">
        <v>8</v>
      </c>
      <c r="R171" s="5">
        <v>9</v>
      </c>
      <c r="S171" s="21" t="s">
        <v>34</v>
      </c>
      <c r="U171" s="14" t="s">
        <v>34</v>
      </c>
      <c r="V171" s="28">
        <v>1</v>
      </c>
      <c r="W171" s="28">
        <v>5</v>
      </c>
      <c r="X171" s="28">
        <f>1/5</f>
        <v>0.2</v>
      </c>
      <c r="Y171" s="28">
        <f>1/5</f>
        <v>0.2</v>
      </c>
      <c r="Z171" s="28">
        <f>1/5</f>
        <v>0.2</v>
      </c>
      <c r="AA171" s="28">
        <f>1/5</f>
        <v>0.2</v>
      </c>
      <c r="AB171" s="26">
        <v>1</v>
      </c>
      <c r="AC171" s="27">
        <v>3</v>
      </c>
      <c r="AD171" s="25"/>
    </row>
    <row r="172" spans="1:30" ht="15.5">
      <c r="A172" s="2" t="s">
        <v>27</v>
      </c>
      <c r="B172" s="3">
        <v>9</v>
      </c>
      <c r="C172" s="3">
        <v>8</v>
      </c>
      <c r="D172" s="3">
        <v>7</v>
      </c>
      <c r="E172" s="3">
        <v>6</v>
      </c>
      <c r="F172" s="29">
        <v>5</v>
      </c>
      <c r="G172" s="3">
        <v>4</v>
      </c>
      <c r="H172" s="3">
        <v>3</v>
      </c>
      <c r="I172" s="3">
        <v>2</v>
      </c>
      <c r="J172" s="4">
        <v>1</v>
      </c>
      <c r="K172" s="5">
        <v>2</v>
      </c>
      <c r="L172" s="5">
        <v>3</v>
      </c>
      <c r="M172" s="5">
        <v>4</v>
      </c>
      <c r="N172" s="5">
        <v>5</v>
      </c>
      <c r="O172" s="5">
        <v>6</v>
      </c>
      <c r="P172" s="5">
        <v>7</v>
      </c>
      <c r="Q172" s="5">
        <v>8</v>
      </c>
      <c r="R172" s="5">
        <v>9</v>
      </c>
      <c r="S172" s="21" t="s">
        <v>35</v>
      </c>
      <c r="U172" s="14" t="s">
        <v>35</v>
      </c>
      <c r="V172" s="28">
        <f>1/5</f>
        <v>0.2</v>
      </c>
      <c r="W172" s="28">
        <v>3</v>
      </c>
      <c r="X172" s="28">
        <v>1</v>
      </c>
      <c r="Y172" s="28">
        <v>1</v>
      </c>
      <c r="Z172" s="28">
        <v>1</v>
      </c>
      <c r="AA172" s="28">
        <v>1</v>
      </c>
      <c r="AB172" s="28">
        <f>1/3</f>
        <v>0.33333333333333331</v>
      </c>
      <c r="AC172" s="26">
        <v>1</v>
      </c>
      <c r="AD172" s="25"/>
    </row>
    <row r="173" spans="1:30" ht="15.5">
      <c r="A173" s="21" t="s">
        <v>28</v>
      </c>
      <c r="B173" s="3">
        <v>9</v>
      </c>
      <c r="C173" s="3">
        <v>8</v>
      </c>
      <c r="D173" s="3">
        <v>7</v>
      </c>
      <c r="E173" s="3">
        <v>6</v>
      </c>
      <c r="F173" s="3">
        <v>5</v>
      </c>
      <c r="G173" s="3">
        <v>4</v>
      </c>
      <c r="H173" s="3">
        <v>3</v>
      </c>
      <c r="I173" s="3">
        <v>2</v>
      </c>
      <c r="J173" s="4">
        <v>1</v>
      </c>
      <c r="K173" s="5">
        <v>2</v>
      </c>
      <c r="L173" s="34">
        <v>3</v>
      </c>
      <c r="M173" s="5">
        <v>4</v>
      </c>
      <c r="N173" s="5">
        <v>5</v>
      </c>
      <c r="O173" s="5">
        <v>6</v>
      </c>
      <c r="P173" s="5">
        <v>7</v>
      </c>
      <c r="Q173" s="5">
        <v>8</v>
      </c>
      <c r="R173" s="5">
        <v>9</v>
      </c>
      <c r="S173" s="21" t="s">
        <v>30</v>
      </c>
      <c r="U173" s="14" t="s">
        <v>37</v>
      </c>
      <c r="V173" s="57">
        <f>SUM(V165:V172)</f>
        <v>20.533333333333331</v>
      </c>
      <c r="W173" s="57">
        <f>SUM(W165:W172)</f>
        <v>15.866666666666667</v>
      </c>
      <c r="X173" s="57">
        <f>SUM(X165:X172)</f>
        <v>5.0666666666666664</v>
      </c>
      <c r="Y173" s="57">
        <f t="shared" ref="Y173:AB173" si="20">SUM(Y165:Y172)</f>
        <v>5.6761904761904765</v>
      </c>
      <c r="Z173" s="57">
        <f t="shared" si="20"/>
        <v>11.2</v>
      </c>
      <c r="AA173" s="57">
        <f t="shared" si="20"/>
        <v>11.2</v>
      </c>
      <c r="AB173" s="57">
        <f t="shared" si="20"/>
        <v>22.533333333333331</v>
      </c>
      <c r="AC173" s="57">
        <f>SUM(AC165:AC172)</f>
        <v>13.333333333333332</v>
      </c>
    </row>
    <row r="174" spans="1:30" ht="15.5">
      <c r="A174" s="21" t="s">
        <v>28</v>
      </c>
      <c r="B174" s="3">
        <v>9</v>
      </c>
      <c r="C174" s="3">
        <v>8</v>
      </c>
      <c r="D174" s="3">
        <v>7</v>
      </c>
      <c r="E174" s="3">
        <v>6</v>
      </c>
      <c r="F174" s="3">
        <v>5</v>
      </c>
      <c r="G174" s="3">
        <v>4</v>
      </c>
      <c r="H174" s="3">
        <v>3</v>
      </c>
      <c r="I174" s="3">
        <v>2</v>
      </c>
      <c r="J174" s="4">
        <v>1</v>
      </c>
      <c r="K174" s="5">
        <v>2</v>
      </c>
      <c r="L174" s="34">
        <v>3</v>
      </c>
      <c r="M174" s="5">
        <v>4</v>
      </c>
      <c r="N174" s="5">
        <v>5</v>
      </c>
      <c r="O174" s="5">
        <v>6</v>
      </c>
      <c r="P174" s="5">
        <v>7</v>
      </c>
      <c r="Q174" s="5">
        <v>8</v>
      </c>
      <c r="R174" s="5">
        <v>9</v>
      </c>
      <c r="S174" s="21" t="s">
        <v>31</v>
      </c>
    </row>
    <row r="175" spans="1:30" ht="15.5">
      <c r="A175" s="21" t="s">
        <v>28</v>
      </c>
      <c r="B175" s="3">
        <v>9</v>
      </c>
      <c r="C175" s="3">
        <v>8</v>
      </c>
      <c r="D175" s="3">
        <v>7</v>
      </c>
      <c r="E175" s="3">
        <v>6</v>
      </c>
      <c r="F175" s="3">
        <v>5</v>
      </c>
      <c r="G175" s="3">
        <v>4</v>
      </c>
      <c r="H175" s="29">
        <v>3</v>
      </c>
      <c r="I175" s="3">
        <v>2</v>
      </c>
      <c r="J175" s="4">
        <v>1</v>
      </c>
      <c r="K175" s="5">
        <v>2</v>
      </c>
      <c r="L175" s="5">
        <v>3</v>
      </c>
      <c r="M175" s="5">
        <v>4</v>
      </c>
      <c r="N175" s="5">
        <v>5</v>
      </c>
      <c r="O175" s="5">
        <v>6</v>
      </c>
      <c r="P175" s="5">
        <v>7</v>
      </c>
      <c r="Q175" s="5">
        <v>8</v>
      </c>
      <c r="R175" s="5">
        <v>9</v>
      </c>
      <c r="S175" s="21" t="s">
        <v>32</v>
      </c>
    </row>
    <row r="176" spans="1:30" ht="15.5">
      <c r="A176" s="21" t="s">
        <v>28</v>
      </c>
      <c r="B176" s="3">
        <v>9</v>
      </c>
      <c r="C176" s="3">
        <v>8</v>
      </c>
      <c r="D176" s="3">
        <v>7</v>
      </c>
      <c r="E176" s="3">
        <v>6</v>
      </c>
      <c r="F176" s="3">
        <v>5</v>
      </c>
      <c r="G176" s="3">
        <v>4</v>
      </c>
      <c r="H176" s="29">
        <v>3</v>
      </c>
      <c r="I176" s="3">
        <v>2</v>
      </c>
      <c r="J176" s="4">
        <v>1</v>
      </c>
      <c r="K176" s="5">
        <v>2</v>
      </c>
      <c r="L176" s="5">
        <v>3</v>
      </c>
      <c r="M176" s="5">
        <v>4</v>
      </c>
      <c r="N176" s="5">
        <v>5</v>
      </c>
      <c r="O176" s="5">
        <v>6</v>
      </c>
      <c r="P176" s="5">
        <v>7</v>
      </c>
      <c r="Q176" s="5">
        <v>8</v>
      </c>
      <c r="R176" s="5">
        <v>9</v>
      </c>
      <c r="S176" s="21" t="s">
        <v>33</v>
      </c>
      <c r="U176" s="15"/>
      <c r="V176" s="32"/>
    </row>
    <row r="177" spans="1:22" ht="15.5">
      <c r="A177" s="21" t="s">
        <v>28</v>
      </c>
      <c r="B177" s="3">
        <v>9</v>
      </c>
      <c r="C177" s="3">
        <v>8</v>
      </c>
      <c r="D177" s="3">
        <v>7</v>
      </c>
      <c r="E177" s="3">
        <v>6</v>
      </c>
      <c r="F177" s="29">
        <v>5</v>
      </c>
      <c r="G177" s="3">
        <v>4</v>
      </c>
      <c r="H177" s="3">
        <v>3</v>
      </c>
      <c r="I177" s="3">
        <v>2</v>
      </c>
      <c r="J177" s="4">
        <v>1</v>
      </c>
      <c r="K177" s="5">
        <v>2</v>
      </c>
      <c r="L177" s="5">
        <v>3</v>
      </c>
      <c r="M177" s="5">
        <v>4</v>
      </c>
      <c r="N177" s="5">
        <v>5</v>
      </c>
      <c r="O177" s="5">
        <v>6</v>
      </c>
      <c r="P177" s="5">
        <v>7</v>
      </c>
      <c r="Q177" s="5">
        <v>8</v>
      </c>
      <c r="R177" s="5">
        <v>9</v>
      </c>
      <c r="S177" s="21" t="s">
        <v>34</v>
      </c>
      <c r="U177" s="15"/>
      <c r="V177" s="33"/>
    </row>
    <row r="178" spans="1:22" ht="15.5">
      <c r="A178" s="21" t="s">
        <v>28</v>
      </c>
      <c r="B178" s="3">
        <v>9</v>
      </c>
      <c r="C178" s="3">
        <v>8</v>
      </c>
      <c r="D178" s="3">
        <v>7</v>
      </c>
      <c r="E178" s="3">
        <v>6</v>
      </c>
      <c r="F178" s="3">
        <v>5</v>
      </c>
      <c r="G178" s="3">
        <v>4</v>
      </c>
      <c r="H178" s="29">
        <v>3</v>
      </c>
      <c r="I178" s="3">
        <v>2</v>
      </c>
      <c r="J178" s="4">
        <v>1</v>
      </c>
      <c r="K178" s="5">
        <v>2</v>
      </c>
      <c r="L178" s="5">
        <v>3</v>
      </c>
      <c r="M178" s="5">
        <v>4</v>
      </c>
      <c r="N178" s="5">
        <v>5</v>
      </c>
      <c r="O178" s="5">
        <v>6</v>
      </c>
      <c r="P178" s="5">
        <v>7</v>
      </c>
      <c r="Q178" s="5">
        <v>8</v>
      </c>
      <c r="R178" s="5">
        <v>9</v>
      </c>
      <c r="S178" s="21" t="s">
        <v>35</v>
      </c>
      <c r="U178" s="15"/>
      <c r="V178" s="33"/>
    </row>
    <row r="179" spans="1:22" ht="15.5">
      <c r="A179" s="21" t="s">
        <v>30</v>
      </c>
      <c r="B179" s="3">
        <v>9</v>
      </c>
      <c r="C179" s="3">
        <v>8</v>
      </c>
      <c r="D179" s="3">
        <v>7</v>
      </c>
      <c r="E179" s="3">
        <v>6</v>
      </c>
      <c r="F179" s="3">
        <v>5</v>
      </c>
      <c r="G179" s="3">
        <v>4</v>
      </c>
      <c r="H179" s="3">
        <v>3</v>
      </c>
      <c r="I179" s="3">
        <v>2</v>
      </c>
      <c r="J179" s="65">
        <v>1</v>
      </c>
      <c r="K179" s="5">
        <v>2</v>
      </c>
      <c r="L179" s="5">
        <v>3</v>
      </c>
      <c r="M179" s="5">
        <v>4</v>
      </c>
      <c r="N179" s="5">
        <v>5</v>
      </c>
      <c r="O179" s="5">
        <v>6</v>
      </c>
      <c r="P179" s="5">
        <v>7</v>
      </c>
      <c r="Q179" s="5">
        <v>8</v>
      </c>
      <c r="R179" s="5">
        <v>9</v>
      </c>
      <c r="S179" s="21" t="s">
        <v>31</v>
      </c>
      <c r="U179" s="15"/>
      <c r="V179" s="33"/>
    </row>
    <row r="180" spans="1:22" ht="15.5">
      <c r="A180" s="21" t="s">
        <v>30</v>
      </c>
      <c r="B180" s="3">
        <v>9</v>
      </c>
      <c r="C180" s="3">
        <v>8</v>
      </c>
      <c r="D180" s="3">
        <v>7</v>
      </c>
      <c r="E180" s="3">
        <v>6</v>
      </c>
      <c r="F180" s="3">
        <v>5</v>
      </c>
      <c r="G180" s="3">
        <v>4</v>
      </c>
      <c r="H180" s="29">
        <v>3</v>
      </c>
      <c r="I180" s="3">
        <v>2</v>
      </c>
      <c r="J180" s="4">
        <v>1</v>
      </c>
      <c r="K180" s="5">
        <v>2</v>
      </c>
      <c r="L180" s="5">
        <v>3</v>
      </c>
      <c r="M180" s="5">
        <v>4</v>
      </c>
      <c r="N180" s="5">
        <v>5</v>
      </c>
      <c r="O180" s="5">
        <v>6</v>
      </c>
      <c r="P180" s="5">
        <v>7</v>
      </c>
      <c r="Q180" s="5">
        <v>8</v>
      </c>
      <c r="R180" s="5">
        <v>9</v>
      </c>
      <c r="S180" s="21" t="s">
        <v>32</v>
      </c>
      <c r="U180" s="32"/>
      <c r="V180" s="32"/>
    </row>
    <row r="181" spans="1:22" ht="15.5">
      <c r="A181" s="21" t="s">
        <v>30</v>
      </c>
      <c r="B181" s="3">
        <v>9</v>
      </c>
      <c r="C181" s="3">
        <v>8</v>
      </c>
      <c r="D181" s="3">
        <v>7</v>
      </c>
      <c r="E181" s="3">
        <v>6</v>
      </c>
      <c r="F181" s="3">
        <v>5</v>
      </c>
      <c r="G181" s="3">
        <v>4</v>
      </c>
      <c r="H181" s="3">
        <v>3</v>
      </c>
      <c r="I181" s="3">
        <v>2</v>
      </c>
      <c r="J181" s="65">
        <v>1</v>
      </c>
      <c r="K181" s="5">
        <v>2</v>
      </c>
      <c r="L181" s="5">
        <v>3</v>
      </c>
      <c r="M181" s="5">
        <v>4</v>
      </c>
      <c r="N181" s="5">
        <v>5</v>
      </c>
      <c r="O181" s="5">
        <v>6</v>
      </c>
      <c r="P181" s="5">
        <v>7</v>
      </c>
      <c r="Q181" s="5">
        <v>8</v>
      </c>
      <c r="R181" s="5">
        <v>9</v>
      </c>
      <c r="S181" s="21" t="s">
        <v>33</v>
      </c>
    </row>
    <row r="182" spans="1:22" ht="15.5">
      <c r="A182" s="21" t="s">
        <v>30</v>
      </c>
      <c r="B182" s="3">
        <v>9</v>
      </c>
      <c r="C182" s="3">
        <v>8</v>
      </c>
      <c r="D182" s="3">
        <v>7</v>
      </c>
      <c r="E182" s="3">
        <v>6</v>
      </c>
      <c r="F182" s="29">
        <v>5</v>
      </c>
      <c r="G182" s="3">
        <v>4</v>
      </c>
      <c r="H182" s="3">
        <v>3</v>
      </c>
      <c r="I182" s="3">
        <v>2</v>
      </c>
      <c r="J182" s="4">
        <v>1</v>
      </c>
      <c r="K182" s="5">
        <v>2</v>
      </c>
      <c r="L182" s="5">
        <v>3</v>
      </c>
      <c r="M182" s="5">
        <v>4</v>
      </c>
      <c r="N182" s="5">
        <v>5</v>
      </c>
      <c r="O182" s="5">
        <v>6</v>
      </c>
      <c r="P182" s="5">
        <v>7</v>
      </c>
      <c r="Q182" s="5">
        <v>8</v>
      </c>
      <c r="R182" s="5">
        <v>9</v>
      </c>
      <c r="S182" s="21" t="s">
        <v>34</v>
      </c>
    </row>
    <row r="183" spans="1:22" ht="15.5">
      <c r="A183" s="21" t="s">
        <v>30</v>
      </c>
      <c r="B183" s="3">
        <v>9</v>
      </c>
      <c r="C183" s="3">
        <v>8</v>
      </c>
      <c r="D183" s="3">
        <v>7</v>
      </c>
      <c r="E183" s="3">
        <v>6</v>
      </c>
      <c r="F183" s="3">
        <v>5</v>
      </c>
      <c r="G183" s="3">
        <v>4</v>
      </c>
      <c r="H183" s="3">
        <v>3</v>
      </c>
      <c r="I183" s="3">
        <v>2</v>
      </c>
      <c r="J183" s="65">
        <v>1</v>
      </c>
      <c r="K183" s="5">
        <v>2</v>
      </c>
      <c r="L183" s="5">
        <v>3</v>
      </c>
      <c r="M183" s="5">
        <v>4</v>
      </c>
      <c r="N183" s="5">
        <v>5</v>
      </c>
      <c r="O183" s="5">
        <v>6</v>
      </c>
      <c r="P183" s="5">
        <v>7</v>
      </c>
      <c r="Q183" s="5">
        <v>8</v>
      </c>
      <c r="R183" s="5">
        <v>9</v>
      </c>
      <c r="S183" s="21" t="s">
        <v>35</v>
      </c>
    </row>
    <row r="184" spans="1:22" ht="15.5">
      <c r="A184" s="21" t="s">
        <v>31</v>
      </c>
      <c r="B184" s="3">
        <v>9</v>
      </c>
      <c r="C184" s="3">
        <v>8</v>
      </c>
      <c r="D184" s="3">
        <v>7</v>
      </c>
      <c r="E184" s="3">
        <v>6</v>
      </c>
      <c r="F184" s="3">
        <v>5</v>
      </c>
      <c r="G184" s="3">
        <v>4</v>
      </c>
      <c r="H184" s="3">
        <v>3</v>
      </c>
      <c r="I184" s="3">
        <v>2</v>
      </c>
      <c r="J184" s="65">
        <v>1</v>
      </c>
      <c r="K184" s="5">
        <v>2</v>
      </c>
      <c r="L184" s="5">
        <v>3</v>
      </c>
      <c r="M184" s="5">
        <v>4</v>
      </c>
      <c r="N184" s="5">
        <v>5</v>
      </c>
      <c r="O184" s="5">
        <v>6</v>
      </c>
      <c r="P184" s="5">
        <v>7</v>
      </c>
      <c r="Q184" s="5">
        <v>8</v>
      </c>
      <c r="R184" s="5">
        <v>9</v>
      </c>
      <c r="S184" s="21" t="s">
        <v>32</v>
      </c>
    </row>
    <row r="185" spans="1:22" ht="15.5">
      <c r="A185" s="21" t="s">
        <v>31</v>
      </c>
      <c r="B185" s="3">
        <v>9</v>
      </c>
      <c r="C185" s="3">
        <v>8</v>
      </c>
      <c r="D185" s="3">
        <v>7</v>
      </c>
      <c r="E185" s="3">
        <v>6</v>
      </c>
      <c r="F185" s="3">
        <v>5</v>
      </c>
      <c r="G185" s="3">
        <v>4</v>
      </c>
      <c r="H185" s="3">
        <v>3</v>
      </c>
      <c r="I185" s="3">
        <v>2</v>
      </c>
      <c r="J185" s="65">
        <v>1</v>
      </c>
      <c r="K185" s="5">
        <v>2</v>
      </c>
      <c r="L185" s="5">
        <v>3</v>
      </c>
      <c r="M185" s="5">
        <v>4</v>
      </c>
      <c r="N185" s="5">
        <v>5</v>
      </c>
      <c r="O185" s="5">
        <v>6</v>
      </c>
      <c r="P185" s="5">
        <v>7</v>
      </c>
      <c r="Q185" s="5">
        <v>8</v>
      </c>
      <c r="R185" s="5">
        <v>9</v>
      </c>
      <c r="S185" s="21" t="s">
        <v>33</v>
      </c>
    </row>
    <row r="186" spans="1:22" ht="15.5">
      <c r="A186" s="21" t="s">
        <v>31</v>
      </c>
      <c r="B186" s="3">
        <v>9</v>
      </c>
      <c r="C186" s="3">
        <v>8</v>
      </c>
      <c r="D186" s="3">
        <v>7</v>
      </c>
      <c r="E186" s="3">
        <v>6</v>
      </c>
      <c r="F186" s="29">
        <v>5</v>
      </c>
      <c r="G186" s="3">
        <v>4</v>
      </c>
      <c r="H186" s="3">
        <v>3</v>
      </c>
      <c r="I186" s="3">
        <v>2</v>
      </c>
      <c r="J186" s="4">
        <v>1</v>
      </c>
      <c r="K186" s="5">
        <v>2</v>
      </c>
      <c r="L186" s="5">
        <v>3</v>
      </c>
      <c r="M186" s="5">
        <v>4</v>
      </c>
      <c r="N186" s="5">
        <v>5</v>
      </c>
      <c r="O186" s="5">
        <v>6</v>
      </c>
      <c r="P186" s="5">
        <v>7</v>
      </c>
      <c r="Q186" s="5">
        <v>8</v>
      </c>
      <c r="R186" s="5">
        <v>9</v>
      </c>
      <c r="S186" s="21" t="s">
        <v>34</v>
      </c>
    </row>
    <row r="187" spans="1:22" ht="15.5">
      <c r="A187" s="21" t="s">
        <v>31</v>
      </c>
      <c r="B187" s="3">
        <v>9</v>
      </c>
      <c r="C187" s="3">
        <v>8</v>
      </c>
      <c r="D187" s="3">
        <v>7</v>
      </c>
      <c r="E187" s="3">
        <v>6</v>
      </c>
      <c r="F187" s="3">
        <v>5</v>
      </c>
      <c r="G187" s="3">
        <v>4</v>
      </c>
      <c r="H187" s="3">
        <v>3</v>
      </c>
      <c r="I187" s="3">
        <v>2</v>
      </c>
      <c r="J187" s="65">
        <v>1</v>
      </c>
      <c r="K187" s="5">
        <v>2</v>
      </c>
      <c r="L187" s="5">
        <v>3</v>
      </c>
      <c r="M187" s="5">
        <v>4</v>
      </c>
      <c r="N187" s="5">
        <v>5</v>
      </c>
      <c r="O187" s="5">
        <v>6</v>
      </c>
      <c r="P187" s="5">
        <v>7</v>
      </c>
      <c r="Q187" s="5">
        <v>8</v>
      </c>
      <c r="R187" s="5">
        <v>9</v>
      </c>
      <c r="S187" s="21" t="s">
        <v>35</v>
      </c>
    </row>
    <row r="188" spans="1:22" ht="15.5">
      <c r="A188" s="21" t="s">
        <v>32</v>
      </c>
      <c r="B188" s="3">
        <v>9</v>
      </c>
      <c r="C188" s="3">
        <v>8</v>
      </c>
      <c r="D188" s="3">
        <v>7</v>
      </c>
      <c r="E188" s="3">
        <v>6</v>
      </c>
      <c r="F188" s="3">
        <v>5</v>
      </c>
      <c r="G188" s="3">
        <v>4</v>
      </c>
      <c r="H188" s="3">
        <v>3</v>
      </c>
      <c r="I188" s="3">
        <v>2</v>
      </c>
      <c r="J188" s="65">
        <v>1</v>
      </c>
      <c r="K188" s="5">
        <v>2</v>
      </c>
      <c r="L188" s="5">
        <v>3</v>
      </c>
      <c r="M188" s="5">
        <v>4</v>
      </c>
      <c r="N188" s="5">
        <v>5</v>
      </c>
      <c r="O188" s="5">
        <v>6</v>
      </c>
      <c r="P188" s="5">
        <v>7</v>
      </c>
      <c r="Q188" s="5">
        <v>8</v>
      </c>
      <c r="R188" s="5">
        <v>9</v>
      </c>
      <c r="S188" s="21" t="s">
        <v>33</v>
      </c>
    </row>
    <row r="189" spans="1:22" ht="15.5">
      <c r="A189" s="21" t="s">
        <v>32</v>
      </c>
      <c r="B189" s="3">
        <v>9</v>
      </c>
      <c r="C189" s="3">
        <v>8</v>
      </c>
      <c r="D189" s="3">
        <v>7</v>
      </c>
      <c r="E189" s="3">
        <v>6</v>
      </c>
      <c r="F189" s="29">
        <v>5</v>
      </c>
      <c r="G189" s="3">
        <v>4</v>
      </c>
      <c r="H189" s="3">
        <v>3</v>
      </c>
      <c r="I189" s="3">
        <v>2</v>
      </c>
      <c r="J189" s="4">
        <v>1</v>
      </c>
      <c r="K189" s="5">
        <v>2</v>
      </c>
      <c r="L189" s="5">
        <v>3</v>
      </c>
      <c r="M189" s="5">
        <v>4</v>
      </c>
      <c r="N189" s="5">
        <v>5</v>
      </c>
      <c r="O189" s="5">
        <v>6</v>
      </c>
      <c r="P189" s="5">
        <v>7</v>
      </c>
      <c r="Q189" s="5">
        <v>8</v>
      </c>
      <c r="R189" s="5">
        <v>9</v>
      </c>
      <c r="S189" s="21" t="s">
        <v>34</v>
      </c>
    </row>
    <row r="190" spans="1:22" ht="15.5">
      <c r="A190" s="21" t="s">
        <v>32</v>
      </c>
      <c r="B190" s="3">
        <v>9</v>
      </c>
      <c r="C190" s="3">
        <v>8</v>
      </c>
      <c r="D190" s="3">
        <v>7</v>
      </c>
      <c r="E190" s="3">
        <v>6</v>
      </c>
      <c r="F190" s="3">
        <v>5</v>
      </c>
      <c r="G190" s="3">
        <v>4</v>
      </c>
      <c r="H190" s="3">
        <v>3</v>
      </c>
      <c r="I190" s="3">
        <v>2</v>
      </c>
      <c r="J190" s="65">
        <v>1</v>
      </c>
      <c r="K190" s="5">
        <v>2</v>
      </c>
      <c r="L190" s="5">
        <v>3</v>
      </c>
      <c r="M190" s="5">
        <v>4</v>
      </c>
      <c r="N190" s="5">
        <v>5</v>
      </c>
      <c r="O190" s="5">
        <v>6</v>
      </c>
      <c r="P190" s="5">
        <v>7</v>
      </c>
      <c r="Q190" s="5">
        <v>8</v>
      </c>
      <c r="R190" s="5">
        <v>9</v>
      </c>
      <c r="S190" s="21" t="s">
        <v>35</v>
      </c>
    </row>
    <row r="191" spans="1:22" ht="15.5">
      <c r="A191" s="21" t="s">
        <v>33</v>
      </c>
      <c r="B191" s="3">
        <v>9</v>
      </c>
      <c r="C191" s="3">
        <v>8</v>
      </c>
      <c r="D191" s="3">
        <v>7</v>
      </c>
      <c r="E191" s="3">
        <v>6</v>
      </c>
      <c r="F191" s="29">
        <v>5</v>
      </c>
      <c r="G191" s="3">
        <v>4</v>
      </c>
      <c r="H191" s="3">
        <v>3</v>
      </c>
      <c r="I191" s="3">
        <v>2</v>
      </c>
      <c r="J191" s="4">
        <v>1</v>
      </c>
      <c r="K191" s="5">
        <v>2</v>
      </c>
      <c r="L191" s="5">
        <v>3</v>
      </c>
      <c r="M191" s="5">
        <v>4</v>
      </c>
      <c r="N191" s="5">
        <v>5</v>
      </c>
      <c r="O191" s="5">
        <v>6</v>
      </c>
      <c r="P191" s="5">
        <v>7</v>
      </c>
      <c r="Q191" s="5">
        <v>8</v>
      </c>
      <c r="R191" s="5">
        <v>9</v>
      </c>
      <c r="S191" s="21" t="s">
        <v>34</v>
      </c>
    </row>
    <row r="192" spans="1:22" ht="15.5">
      <c r="A192" s="21" t="s">
        <v>33</v>
      </c>
      <c r="B192" s="3">
        <v>9</v>
      </c>
      <c r="C192" s="3">
        <v>8</v>
      </c>
      <c r="D192" s="3">
        <v>7</v>
      </c>
      <c r="E192" s="3">
        <v>6</v>
      </c>
      <c r="F192" s="3">
        <v>5</v>
      </c>
      <c r="G192" s="3">
        <v>4</v>
      </c>
      <c r="H192" s="3">
        <v>3</v>
      </c>
      <c r="I192" s="3">
        <v>2</v>
      </c>
      <c r="J192" s="65">
        <v>1</v>
      </c>
      <c r="K192" s="5">
        <v>2</v>
      </c>
      <c r="L192" s="5">
        <v>3</v>
      </c>
      <c r="M192" s="5">
        <v>4</v>
      </c>
      <c r="N192" s="5">
        <v>5</v>
      </c>
      <c r="O192" s="5">
        <v>6</v>
      </c>
      <c r="P192" s="5">
        <v>7</v>
      </c>
      <c r="Q192" s="5">
        <v>8</v>
      </c>
      <c r="R192" s="5">
        <v>9</v>
      </c>
      <c r="S192" s="21" t="s">
        <v>35</v>
      </c>
    </row>
    <row r="193" spans="1:19" ht="15.5">
      <c r="A193" s="21" t="s">
        <v>34</v>
      </c>
      <c r="B193" s="3">
        <v>9</v>
      </c>
      <c r="C193" s="3">
        <v>8</v>
      </c>
      <c r="D193" s="3">
        <v>7</v>
      </c>
      <c r="E193" s="3">
        <v>6</v>
      </c>
      <c r="F193" s="3">
        <v>5</v>
      </c>
      <c r="G193" s="3">
        <v>4</v>
      </c>
      <c r="H193" s="29">
        <v>3</v>
      </c>
      <c r="I193" s="3">
        <v>2</v>
      </c>
      <c r="J193" s="4">
        <v>1</v>
      </c>
      <c r="K193" s="5">
        <v>2</v>
      </c>
      <c r="L193" s="5">
        <v>3</v>
      </c>
      <c r="M193" s="5">
        <v>4</v>
      </c>
      <c r="N193" s="5">
        <v>5</v>
      </c>
      <c r="O193" s="5">
        <v>6</v>
      </c>
      <c r="P193" s="5">
        <v>7</v>
      </c>
      <c r="Q193" s="5">
        <v>8</v>
      </c>
      <c r="R193" s="5">
        <v>9</v>
      </c>
      <c r="S193" s="21" t="s">
        <v>35</v>
      </c>
    </row>
  </sheetData>
  <mergeCells count="24">
    <mergeCell ref="B165:R165"/>
    <mergeCell ref="A127:S127"/>
    <mergeCell ref="B128:R128"/>
    <mergeCell ref="A163:S163"/>
    <mergeCell ref="U163:AC163"/>
    <mergeCell ref="A164:S164"/>
    <mergeCell ref="A92:S92"/>
    <mergeCell ref="U92:AC92"/>
    <mergeCell ref="A93:S93"/>
    <mergeCell ref="B94:R94"/>
    <mergeCell ref="A126:S126"/>
    <mergeCell ref="U126:AC126"/>
    <mergeCell ref="AO23:AV23"/>
    <mergeCell ref="AO33:AW33"/>
    <mergeCell ref="A23:S23"/>
    <mergeCell ref="A24:S24"/>
    <mergeCell ref="B25:R25"/>
    <mergeCell ref="U23:AC23"/>
    <mergeCell ref="AF23:AN23"/>
    <mergeCell ref="A57:S57"/>
    <mergeCell ref="A58:S58"/>
    <mergeCell ref="B59:R59"/>
    <mergeCell ref="U57:AC57"/>
    <mergeCell ref="AO24:AV24"/>
  </mergeCells>
  <phoneticPr fontId="1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8E0E-507C-48B3-8430-129B4A70C3B0}">
  <dimension ref="A1:I54"/>
  <sheetViews>
    <sheetView zoomScale="90" zoomScaleNormal="90" workbookViewId="0">
      <selection activeCell="H6" sqref="H6:H9"/>
    </sheetView>
  </sheetViews>
  <sheetFormatPr defaultRowHeight="14.5"/>
  <cols>
    <col min="1" max="1" width="5.90625" customWidth="1"/>
    <col min="2" max="2" width="52" customWidth="1"/>
    <col min="5" max="5" width="9.6328125" customWidth="1"/>
    <col min="6" max="6" width="10.81640625" customWidth="1"/>
    <col min="7" max="7" width="10.90625" customWidth="1"/>
    <col min="8" max="8" width="9.08984375" customWidth="1"/>
    <col min="9" max="9" width="11.36328125" customWidth="1"/>
  </cols>
  <sheetData>
    <row r="1" spans="1:9" ht="28">
      <c r="A1" s="52" t="s">
        <v>73</v>
      </c>
      <c r="B1" s="52" t="s">
        <v>41</v>
      </c>
      <c r="C1" s="52" t="s">
        <v>42</v>
      </c>
      <c r="D1" s="52" t="s">
        <v>43</v>
      </c>
      <c r="E1" s="51" t="s">
        <v>67</v>
      </c>
      <c r="F1" s="51" t="s">
        <v>68</v>
      </c>
      <c r="G1" s="51" t="s">
        <v>69</v>
      </c>
      <c r="H1" s="51" t="s">
        <v>70</v>
      </c>
      <c r="I1" s="51" t="s">
        <v>71</v>
      </c>
    </row>
    <row r="2" spans="1:9">
      <c r="A2" s="100">
        <v>1</v>
      </c>
      <c r="B2" s="36" t="s">
        <v>44</v>
      </c>
      <c r="C2" s="101">
        <v>7</v>
      </c>
      <c r="D2" s="36"/>
      <c r="E2" s="102">
        <f>$C$2*D3</f>
        <v>21</v>
      </c>
      <c r="F2" s="102">
        <f>$C$2*D3</f>
        <v>21</v>
      </c>
      <c r="G2" s="102">
        <f>$C$2*D3</f>
        <v>21</v>
      </c>
      <c r="H2" s="102">
        <f>$C$2*D5</f>
        <v>7</v>
      </c>
      <c r="I2" s="102">
        <f>$C$2*D3</f>
        <v>21</v>
      </c>
    </row>
    <row r="3" spans="1:9">
      <c r="A3" s="100"/>
      <c r="B3" s="36" t="s">
        <v>45</v>
      </c>
      <c r="C3" s="100"/>
      <c r="D3" s="35">
        <v>3</v>
      </c>
      <c r="E3" s="102"/>
      <c r="F3" s="102"/>
      <c r="G3" s="102"/>
      <c r="H3" s="102"/>
      <c r="I3" s="102"/>
    </row>
    <row r="4" spans="1:9" ht="28">
      <c r="A4" s="100"/>
      <c r="B4" s="37" t="s">
        <v>74</v>
      </c>
      <c r="C4" s="100"/>
      <c r="D4" s="35">
        <v>2</v>
      </c>
      <c r="E4" s="102"/>
      <c r="F4" s="102"/>
      <c r="G4" s="102"/>
      <c r="H4" s="102"/>
      <c r="I4" s="102"/>
    </row>
    <row r="5" spans="1:9">
      <c r="A5" s="100"/>
      <c r="B5" s="36" t="s">
        <v>46</v>
      </c>
      <c r="C5" s="100"/>
      <c r="D5" s="35">
        <v>1</v>
      </c>
      <c r="E5" s="102"/>
      <c r="F5" s="102"/>
      <c r="G5" s="102"/>
      <c r="H5" s="102"/>
      <c r="I5" s="102"/>
    </row>
    <row r="6" spans="1:9">
      <c r="A6" s="100">
        <v>2</v>
      </c>
      <c r="B6" s="36" t="s">
        <v>28</v>
      </c>
      <c r="C6" s="101">
        <v>9</v>
      </c>
      <c r="D6" s="36"/>
      <c r="E6" s="102">
        <f>$C$6*D7</f>
        <v>27</v>
      </c>
      <c r="F6" s="102">
        <f>$C$6*D7</f>
        <v>27</v>
      </c>
      <c r="G6" s="102">
        <f>$C$6*D7</f>
        <v>27</v>
      </c>
      <c r="H6" s="102">
        <f>$C$6*D9</f>
        <v>9</v>
      </c>
      <c r="I6" s="102">
        <f>$C$6*D7</f>
        <v>27</v>
      </c>
    </row>
    <row r="7" spans="1:9">
      <c r="A7" s="100"/>
      <c r="B7" s="36" t="s">
        <v>47</v>
      </c>
      <c r="C7" s="100"/>
      <c r="D7" s="35">
        <v>3</v>
      </c>
      <c r="E7" s="102"/>
      <c r="F7" s="102"/>
      <c r="G7" s="102"/>
      <c r="H7" s="102"/>
      <c r="I7" s="102"/>
    </row>
    <row r="8" spans="1:9">
      <c r="A8" s="100"/>
      <c r="B8" s="36" t="s">
        <v>48</v>
      </c>
      <c r="C8" s="100"/>
      <c r="D8" s="35">
        <v>2</v>
      </c>
      <c r="E8" s="102"/>
      <c r="F8" s="102"/>
      <c r="G8" s="102"/>
      <c r="H8" s="102"/>
      <c r="I8" s="102"/>
    </row>
    <row r="9" spans="1:9">
      <c r="A9" s="100"/>
      <c r="B9" s="36" t="s">
        <v>49</v>
      </c>
      <c r="C9" s="100"/>
      <c r="D9" s="35">
        <v>1</v>
      </c>
      <c r="E9" s="102"/>
      <c r="F9" s="102"/>
      <c r="G9" s="102"/>
      <c r="H9" s="102"/>
      <c r="I9" s="102"/>
    </row>
    <row r="10" spans="1:9">
      <c r="A10" s="100">
        <v>3</v>
      </c>
      <c r="B10" s="37" t="s">
        <v>29</v>
      </c>
      <c r="C10" s="101">
        <v>17</v>
      </c>
      <c r="D10" s="36"/>
      <c r="E10" s="102">
        <f>C10*D13</f>
        <v>17</v>
      </c>
      <c r="F10" s="102">
        <f>C10*D13</f>
        <v>17</v>
      </c>
      <c r="G10" s="102">
        <f>C10*D13</f>
        <v>17</v>
      </c>
      <c r="H10" s="102">
        <f>C10*D13</f>
        <v>17</v>
      </c>
      <c r="I10" s="102">
        <f>C10*D13</f>
        <v>17</v>
      </c>
    </row>
    <row r="11" spans="1:9">
      <c r="A11" s="100"/>
      <c r="B11" s="37" t="s">
        <v>50</v>
      </c>
      <c r="C11" s="100"/>
      <c r="D11" s="35">
        <v>3</v>
      </c>
      <c r="E11" s="102"/>
      <c r="F11" s="102"/>
      <c r="G11" s="102"/>
      <c r="H11" s="102"/>
      <c r="I11" s="102"/>
    </row>
    <row r="12" spans="1:9">
      <c r="A12" s="100"/>
      <c r="B12" s="37" t="s">
        <v>78</v>
      </c>
      <c r="C12" s="100"/>
      <c r="D12" s="35">
        <v>2</v>
      </c>
      <c r="E12" s="102"/>
      <c r="F12" s="102"/>
      <c r="G12" s="102"/>
      <c r="H12" s="102"/>
      <c r="I12" s="102"/>
    </row>
    <row r="13" spans="1:9">
      <c r="A13" s="100"/>
      <c r="B13" s="37" t="s">
        <v>79</v>
      </c>
      <c r="C13" s="100"/>
      <c r="D13" s="35">
        <v>1</v>
      </c>
      <c r="E13" s="102"/>
      <c r="F13" s="102"/>
      <c r="G13" s="102"/>
      <c r="H13" s="102"/>
      <c r="I13" s="102"/>
    </row>
    <row r="14" spans="1:9">
      <c r="A14" s="100">
        <v>4</v>
      </c>
      <c r="B14" s="37" t="s">
        <v>31</v>
      </c>
      <c r="C14" s="101">
        <v>11</v>
      </c>
      <c r="D14" s="36"/>
      <c r="E14" s="102">
        <f>$C$14*D15</f>
        <v>33</v>
      </c>
      <c r="F14" s="102">
        <f>$C$14*D15</f>
        <v>33</v>
      </c>
      <c r="G14" s="102">
        <f>$C$14*D15</f>
        <v>33</v>
      </c>
      <c r="H14" s="102">
        <f>$C$14*D15</f>
        <v>33</v>
      </c>
      <c r="I14" s="102">
        <f>$C$14*D17</f>
        <v>11</v>
      </c>
    </row>
    <row r="15" spans="1:9">
      <c r="A15" s="100"/>
      <c r="B15" s="37" t="s">
        <v>51</v>
      </c>
      <c r="C15" s="100"/>
      <c r="D15" s="35">
        <v>3</v>
      </c>
      <c r="E15" s="102"/>
      <c r="F15" s="102"/>
      <c r="G15" s="102"/>
      <c r="H15" s="102"/>
      <c r="I15" s="102"/>
    </row>
    <row r="16" spans="1:9">
      <c r="A16" s="100"/>
      <c r="B16" s="37" t="s">
        <v>52</v>
      </c>
      <c r="C16" s="100"/>
      <c r="D16" s="35">
        <v>2</v>
      </c>
      <c r="E16" s="102"/>
      <c r="F16" s="102"/>
      <c r="G16" s="102"/>
      <c r="H16" s="102"/>
      <c r="I16" s="102"/>
    </row>
    <row r="17" spans="1:9">
      <c r="A17" s="100"/>
      <c r="B17" s="37" t="s">
        <v>53</v>
      </c>
      <c r="C17" s="100"/>
      <c r="D17" s="35">
        <v>1</v>
      </c>
      <c r="E17" s="102"/>
      <c r="F17" s="102"/>
      <c r="G17" s="102"/>
      <c r="H17" s="102"/>
      <c r="I17" s="102"/>
    </row>
    <row r="18" spans="1:9">
      <c r="A18" s="100">
        <v>5</v>
      </c>
      <c r="B18" s="36" t="s">
        <v>32</v>
      </c>
      <c r="C18" s="101">
        <v>18</v>
      </c>
      <c r="D18" s="36"/>
      <c r="E18" s="102">
        <f>C18*D20</f>
        <v>36</v>
      </c>
      <c r="F18" s="102">
        <f>C18*D20</f>
        <v>36</v>
      </c>
      <c r="G18" s="102">
        <f>C18*D19</f>
        <v>54</v>
      </c>
      <c r="H18" s="102">
        <f>C18*D20</f>
        <v>36</v>
      </c>
      <c r="I18" s="102">
        <f>C18*D19</f>
        <v>54</v>
      </c>
    </row>
    <row r="19" spans="1:9">
      <c r="A19" s="100"/>
      <c r="B19" s="36" t="s">
        <v>54</v>
      </c>
      <c r="C19" s="100"/>
      <c r="D19" s="35">
        <v>3</v>
      </c>
      <c r="E19" s="102"/>
      <c r="F19" s="102"/>
      <c r="G19" s="102"/>
      <c r="H19" s="102"/>
      <c r="I19" s="102"/>
    </row>
    <row r="20" spans="1:9">
      <c r="A20" s="100"/>
      <c r="B20" s="37" t="s">
        <v>55</v>
      </c>
      <c r="C20" s="100"/>
      <c r="D20" s="35">
        <v>2</v>
      </c>
      <c r="E20" s="102"/>
      <c r="F20" s="102"/>
      <c r="G20" s="102"/>
      <c r="H20" s="102"/>
      <c r="I20" s="102"/>
    </row>
    <row r="21" spans="1:9">
      <c r="A21" s="100"/>
      <c r="B21" s="36" t="s">
        <v>56</v>
      </c>
      <c r="C21" s="100"/>
      <c r="D21" s="35">
        <v>1</v>
      </c>
      <c r="E21" s="102"/>
      <c r="F21" s="102"/>
      <c r="G21" s="102"/>
      <c r="H21" s="102"/>
      <c r="I21" s="102"/>
    </row>
    <row r="22" spans="1:9">
      <c r="A22" s="100">
        <v>6</v>
      </c>
      <c r="B22" s="37" t="s">
        <v>33</v>
      </c>
      <c r="C22" s="101">
        <v>16</v>
      </c>
      <c r="D22" s="36"/>
      <c r="E22" s="102">
        <f>$C$22*D23</f>
        <v>48</v>
      </c>
      <c r="F22" s="102">
        <f>$C$22*D23</f>
        <v>48</v>
      </c>
      <c r="G22" s="102">
        <f>$C$22*D23</f>
        <v>48</v>
      </c>
      <c r="H22" s="102">
        <f>$C$22*D25</f>
        <v>16</v>
      </c>
      <c r="I22" s="102">
        <f>$C$22*D25</f>
        <v>16</v>
      </c>
    </row>
    <row r="23" spans="1:9">
      <c r="A23" s="100"/>
      <c r="B23" s="37" t="s">
        <v>57</v>
      </c>
      <c r="C23" s="100"/>
      <c r="D23" s="35">
        <v>3</v>
      </c>
      <c r="E23" s="102"/>
      <c r="F23" s="102"/>
      <c r="G23" s="102"/>
      <c r="H23" s="102"/>
      <c r="I23" s="102"/>
    </row>
    <row r="24" spans="1:9">
      <c r="A24" s="100"/>
      <c r="B24" s="37" t="s">
        <v>58</v>
      </c>
      <c r="C24" s="100"/>
      <c r="D24" s="35">
        <v>2</v>
      </c>
      <c r="E24" s="102"/>
      <c r="F24" s="102"/>
      <c r="G24" s="102"/>
      <c r="H24" s="102"/>
      <c r="I24" s="102"/>
    </row>
    <row r="25" spans="1:9">
      <c r="A25" s="100"/>
      <c r="B25" s="37" t="s">
        <v>59</v>
      </c>
      <c r="C25" s="100"/>
      <c r="D25" s="35">
        <v>1</v>
      </c>
      <c r="E25" s="102"/>
      <c r="F25" s="102"/>
      <c r="G25" s="102"/>
      <c r="H25" s="102"/>
      <c r="I25" s="102"/>
    </row>
    <row r="26" spans="1:9">
      <c r="A26" s="100">
        <v>7</v>
      </c>
      <c r="B26" s="36" t="s">
        <v>34</v>
      </c>
      <c r="C26" s="101">
        <v>14</v>
      </c>
      <c r="D26" s="36"/>
      <c r="E26" s="102">
        <f>$C$26*D28</f>
        <v>28</v>
      </c>
      <c r="F26" s="102">
        <f>$C$26*D27</f>
        <v>42</v>
      </c>
      <c r="G26" s="102">
        <f>$C$26*D27</f>
        <v>42</v>
      </c>
      <c r="H26" s="102">
        <f>$C$26*D28</f>
        <v>28</v>
      </c>
      <c r="I26" s="102">
        <f>$C$26*D28</f>
        <v>28</v>
      </c>
    </row>
    <row r="27" spans="1:9">
      <c r="A27" s="100"/>
      <c r="B27" s="36" t="s">
        <v>60</v>
      </c>
      <c r="C27" s="100"/>
      <c r="D27" s="35">
        <v>3</v>
      </c>
      <c r="E27" s="102"/>
      <c r="F27" s="102"/>
      <c r="G27" s="102"/>
      <c r="H27" s="102"/>
      <c r="I27" s="102"/>
    </row>
    <row r="28" spans="1:9">
      <c r="A28" s="100"/>
      <c r="B28" s="37" t="s">
        <v>61</v>
      </c>
      <c r="C28" s="100"/>
      <c r="D28" s="35">
        <v>2</v>
      </c>
      <c r="E28" s="102"/>
      <c r="F28" s="102"/>
      <c r="G28" s="102"/>
      <c r="H28" s="102"/>
      <c r="I28" s="102"/>
    </row>
    <row r="29" spans="1:9">
      <c r="A29" s="100"/>
      <c r="B29" s="36" t="s">
        <v>62</v>
      </c>
      <c r="C29" s="100"/>
      <c r="D29" s="35">
        <v>1</v>
      </c>
      <c r="E29" s="102"/>
      <c r="F29" s="102"/>
      <c r="G29" s="102"/>
      <c r="H29" s="102"/>
      <c r="I29" s="102"/>
    </row>
    <row r="30" spans="1:9">
      <c r="A30" s="100">
        <v>8</v>
      </c>
      <c r="B30" s="36" t="s">
        <v>35</v>
      </c>
      <c r="C30" s="101">
        <v>8</v>
      </c>
      <c r="D30" s="36"/>
      <c r="E30" s="102">
        <f>$C$30*$D$31</f>
        <v>24</v>
      </c>
      <c r="F30" s="102">
        <f t="shared" ref="F30" si="0">$C$30*$D$31</f>
        <v>24</v>
      </c>
      <c r="G30" s="102">
        <f>$C$30*$D$31</f>
        <v>24</v>
      </c>
      <c r="H30" s="102">
        <f>$C$30*$D$31</f>
        <v>24</v>
      </c>
      <c r="I30" s="102">
        <f>$C$30*$D$31</f>
        <v>24</v>
      </c>
    </row>
    <row r="31" spans="1:9">
      <c r="A31" s="100"/>
      <c r="B31" s="36" t="s">
        <v>63</v>
      </c>
      <c r="C31" s="100"/>
      <c r="D31" s="35">
        <v>3</v>
      </c>
      <c r="E31" s="102"/>
      <c r="F31" s="102"/>
      <c r="G31" s="102"/>
      <c r="H31" s="102"/>
      <c r="I31" s="102"/>
    </row>
    <row r="32" spans="1:9">
      <c r="A32" s="100"/>
      <c r="B32" s="36" t="s">
        <v>64</v>
      </c>
      <c r="C32" s="100"/>
      <c r="D32" s="35">
        <v>2</v>
      </c>
      <c r="E32" s="102"/>
      <c r="F32" s="102"/>
      <c r="G32" s="102"/>
      <c r="H32" s="102"/>
      <c r="I32" s="102"/>
    </row>
    <row r="33" spans="1:9">
      <c r="A33" s="100"/>
      <c r="B33" s="36" t="s">
        <v>65</v>
      </c>
      <c r="C33" s="100"/>
      <c r="D33" s="35">
        <v>1</v>
      </c>
      <c r="E33" s="102"/>
      <c r="F33" s="102"/>
      <c r="G33" s="102"/>
      <c r="H33" s="102"/>
      <c r="I33" s="102"/>
    </row>
    <row r="34" spans="1:9">
      <c r="A34" s="103" t="s">
        <v>72</v>
      </c>
      <c r="B34" s="104"/>
      <c r="C34" s="53">
        <f>SUM(C2:C33)</f>
        <v>100</v>
      </c>
      <c r="D34" s="54"/>
      <c r="E34" s="55">
        <f>SUM(E2:E33)</f>
        <v>234</v>
      </c>
      <c r="F34" s="55">
        <f t="shared" ref="F34:I34" si="1">SUM(F2:F33)</f>
        <v>248</v>
      </c>
      <c r="G34" s="56">
        <f t="shared" si="1"/>
        <v>266</v>
      </c>
      <c r="H34" s="55">
        <f t="shared" si="1"/>
        <v>170</v>
      </c>
      <c r="I34" s="55">
        <f t="shared" si="1"/>
        <v>198</v>
      </c>
    </row>
    <row r="45" spans="1:9">
      <c r="E45" t="s">
        <v>15</v>
      </c>
    </row>
    <row r="46" spans="1:9">
      <c r="E46" s="30">
        <v>9.9533508379336194E-2</v>
      </c>
      <c r="F46" s="38">
        <f>E46*100</f>
        <v>9.9533508379336197</v>
      </c>
    </row>
    <row r="47" spans="1:9">
      <c r="E47" s="30">
        <v>0.10879691227826471</v>
      </c>
      <c r="F47" s="38">
        <f t="shared" ref="F47:F53" si="2">E47*100</f>
        <v>10.879691227826472</v>
      </c>
    </row>
    <row r="48" spans="1:9">
      <c r="E48" s="30">
        <v>0.162076059475183</v>
      </c>
      <c r="F48" s="38">
        <f t="shared" si="2"/>
        <v>16.207605947518299</v>
      </c>
    </row>
    <row r="49" spans="5:6">
      <c r="E49" s="30">
        <v>7.4283768843326631E-2</v>
      </c>
      <c r="F49" s="38">
        <f t="shared" si="2"/>
        <v>7.4283768843326632</v>
      </c>
    </row>
    <row r="50" spans="5:6">
      <c r="E50" s="30">
        <v>0.16771436794276931</v>
      </c>
      <c r="F50" s="38">
        <f t="shared" si="2"/>
        <v>16.77143679427693</v>
      </c>
    </row>
    <row r="51" spans="5:6">
      <c r="E51" s="30">
        <v>0.14878476109499322</v>
      </c>
      <c r="F51" s="38">
        <f t="shared" si="2"/>
        <v>14.878476109499323</v>
      </c>
    </row>
    <row r="52" spans="5:6">
      <c r="E52" s="30">
        <v>0.13917192708026097</v>
      </c>
      <c r="F52" s="38">
        <f t="shared" si="2"/>
        <v>13.917192708026096</v>
      </c>
    </row>
    <row r="53" spans="5:6">
      <c r="E53" s="30">
        <v>9.9638694905865993E-2</v>
      </c>
      <c r="F53" s="38">
        <f t="shared" si="2"/>
        <v>9.9638694905865997</v>
      </c>
    </row>
    <row r="54" spans="5:6">
      <c r="E54" s="38">
        <f>SUM(E46:E53)</f>
        <v>0.99999999999999989</v>
      </c>
      <c r="F54" s="38">
        <f>SUM(F46:F53)</f>
        <v>100</v>
      </c>
    </row>
  </sheetData>
  <mergeCells count="57">
    <mergeCell ref="A34:B34"/>
    <mergeCell ref="E30:E33"/>
    <mergeCell ref="F30:F33"/>
    <mergeCell ref="G30:G33"/>
    <mergeCell ref="H30:H33"/>
    <mergeCell ref="I30:I33"/>
    <mergeCell ref="E26:E29"/>
    <mergeCell ref="F26:F29"/>
    <mergeCell ref="G26:G29"/>
    <mergeCell ref="H26:H29"/>
    <mergeCell ref="I26:I29"/>
    <mergeCell ref="E22:E25"/>
    <mergeCell ref="F22:F25"/>
    <mergeCell ref="G22:G25"/>
    <mergeCell ref="H22:H25"/>
    <mergeCell ref="I22:I25"/>
    <mergeCell ref="E18:E21"/>
    <mergeCell ref="F18:F21"/>
    <mergeCell ref="G18:G21"/>
    <mergeCell ref="H18:H21"/>
    <mergeCell ref="I18:I21"/>
    <mergeCell ref="E14:E17"/>
    <mergeCell ref="F14:F17"/>
    <mergeCell ref="G14:G17"/>
    <mergeCell ref="H14:H17"/>
    <mergeCell ref="I14:I17"/>
    <mergeCell ref="E10:E13"/>
    <mergeCell ref="F10:F13"/>
    <mergeCell ref="G10:G13"/>
    <mergeCell ref="H10:H13"/>
    <mergeCell ref="I10:I13"/>
    <mergeCell ref="E6:E9"/>
    <mergeCell ref="F6:F9"/>
    <mergeCell ref="G6:G9"/>
    <mergeCell ref="H6:H9"/>
    <mergeCell ref="I6:I9"/>
    <mergeCell ref="E2:E5"/>
    <mergeCell ref="F2:F5"/>
    <mergeCell ref="G2:G5"/>
    <mergeCell ref="H2:H5"/>
    <mergeCell ref="I2:I5"/>
    <mergeCell ref="A26:A29"/>
    <mergeCell ref="C26:C29"/>
    <mergeCell ref="A30:A33"/>
    <mergeCell ref="C30:C33"/>
    <mergeCell ref="A14:A17"/>
    <mergeCell ref="C14:C17"/>
    <mergeCell ref="A18:A21"/>
    <mergeCell ref="C18:C21"/>
    <mergeCell ref="A22:A25"/>
    <mergeCell ref="C22:C25"/>
    <mergeCell ref="A2:A5"/>
    <mergeCell ref="C2:C5"/>
    <mergeCell ref="A6:A9"/>
    <mergeCell ref="C6:C9"/>
    <mergeCell ref="A10:A13"/>
    <mergeCell ref="C10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7D95-7FEE-416D-B7D9-D44DB1F64ECD}">
  <dimension ref="A1:E26"/>
  <sheetViews>
    <sheetView workbookViewId="0">
      <selection activeCell="D13" sqref="D13:E15"/>
    </sheetView>
  </sheetViews>
  <sheetFormatPr defaultRowHeight="13.5"/>
  <cols>
    <col min="1" max="1" width="8.7265625" style="72"/>
    <col min="2" max="2" width="22.90625" style="72" customWidth="1"/>
    <col min="3" max="3" width="38.6328125" style="72" customWidth="1"/>
    <col min="4" max="4" width="13" style="72" customWidth="1"/>
    <col min="5" max="5" width="15.54296875" style="72" customWidth="1"/>
    <col min="6" max="16384" width="8.7265625" style="72"/>
  </cols>
  <sheetData>
    <row r="1" spans="1:5" ht="19" customHeight="1">
      <c r="A1" s="81" t="s">
        <v>73</v>
      </c>
      <c r="B1" s="81" t="s">
        <v>41</v>
      </c>
      <c r="C1" s="81" t="s">
        <v>76</v>
      </c>
      <c r="D1" s="81" t="s">
        <v>96</v>
      </c>
    </row>
    <row r="2" spans="1:5" ht="40.5">
      <c r="A2" s="74">
        <v>1</v>
      </c>
      <c r="B2" s="75" t="s">
        <v>44</v>
      </c>
      <c r="C2" s="75" t="s">
        <v>89</v>
      </c>
      <c r="D2" s="82">
        <v>3</v>
      </c>
    </row>
    <row r="3" spans="1:5" ht="27">
      <c r="A3" s="74">
        <v>2</v>
      </c>
      <c r="B3" s="75" t="s">
        <v>28</v>
      </c>
      <c r="C3" s="75" t="s">
        <v>90</v>
      </c>
      <c r="D3" s="82">
        <v>3</v>
      </c>
    </row>
    <row r="4" spans="1:5" ht="27">
      <c r="A4" s="74">
        <v>3</v>
      </c>
      <c r="B4" s="75" t="s">
        <v>29</v>
      </c>
      <c r="C4" s="75" t="s">
        <v>91</v>
      </c>
      <c r="D4" s="82">
        <v>1</v>
      </c>
    </row>
    <row r="5" spans="1:5" ht="40.5">
      <c r="A5" s="74">
        <v>4</v>
      </c>
      <c r="B5" s="75" t="s">
        <v>31</v>
      </c>
      <c r="C5" s="75" t="s">
        <v>92</v>
      </c>
      <c r="D5" s="82">
        <v>3</v>
      </c>
    </row>
    <row r="6" spans="1:5" ht="27">
      <c r="A6" s="74">
        <v>5</v>
      </c>
      <c r="B6" s="75" t="s">
        <v>32</v>
      </c>
      <c r="C6" s="75" t="s">
        <v>93</v>
      </c>
      <c r="D6" s="82">
        <v>3</v>
      </c>
    </row>
    <row r="7" spans="1:5" ht="40.5">
      <c r="A7" s="74">
        <v>6</v>
      </c>
      <c r="B7" s="75" t="s">
        <v>33</v>
      </c>
      <c r="C7" s="75" t="s">
        <v>94</v>
      </c>
      <c r="D7" s="82">
        <v>3</v>
      </c>
    </row>
    <row r="8" spans="1:5" ht="27">
      <c r="A8" s="74">
        <v>7</v>
      </c>
      <c r="B8" s="75" t="s">
        <v>34</v>
      </c>
      <c r="C8" s="75" t="s">
        <v>95</v>
      </c>
      <c r="D8" s="82">
        <v>3</v>
      </c>
    </row>
    <row r="9" spans="1:5" ht="34" customHeight="1">
      <c r="A9" s="74">
        <v>8</v>
      </c>
      <c r="B9" s="75" t="s">
        <v>35</v>
      </c>
      <c r="C9" s="80" t="s">
        <v>111</v>
      </c>
      <c r="D9" s="82">
        <v>3</v>
      </c>
    </row>
    <row r="13" spans="1:5" ht="28">
      <c r="D13" s="76" t="s">
        <v>110</v>
      </c>
      <c r="E13" s="77" t="s">
        <v>97</v>
      </c>
    </row>
    <row r="14" spans="1:5">
      <c r="D14" s="73" t="s">
        <v>98</v>
      </c>
      <c r="E14" s="73">
        <v>251</v>
      </c>
    </row>
    <row r="15" spans="1:5">
      <c r="D15" s="73" t="s">
        <v>99</v>
      </c>
      <c r="E15" s="73">
        <v>453</v>
      </c>
    </row>
    <row r="16" spans="1:5">
      <c r="D16" s="73" t="s">
        <v>100</v>
      </c>
      <c r="E16" s="73">
        <v>163</v>
      </c>
    </row>
    <row r="17" spans="4:5">
      <c r="D17" s="73" t="s">
        <v>101</v>
      </c>
      <c r="E17" s="73">
        <v>113</v>
      </c>
    </row>
    <row r="18" spans="4:5">
      <c r="D18" s="73" t="s">
        <v>102</v>
      </c>
      <c r="E18" s="73">
        <v>8</v>
      </c>
    </row>
    <row r="19" spans="4:5">
      <c r="D19" s="73" t="s">
        <v>103</v>
      </c>
      <c r="E19" s="73">
        <v>4</v>
      </c>
    </row>
    <row r="20" spans="4:5">
      <c r="D20" s="73" t="s">
        <v>104</v>
      </c>
      <c r="E20" s="73">
        <v>69</v>
      </c>
    </row>
    <row r="21" spans="4:5">
      <c r="D21" s="73" t="s">
        <v>105</v>
      </c>
      <c r="E21" s="73">
        <v>0</v>
      </c>
    </row>
    <row r="22" spans="4:5">
      <c r="D22" s="73" t="s">
        <v>106</v>
      </c>
      <c r="E22" s="73">
        <v>1</v>
      </c>
    </row>
    <row r="23" spans="4:5">
      <c r="D23" s="73" t="s">
        <v>107</v>
      </c>
      <c r="E23" s="73">
        <v>31</v>
      </c>
    </row>
    <row r="24" spans="4:5">
      <c r="D24" s="73" t="s">
        <v>108</v>
      </c>
      <c r="E24" s="73">
        <v>136</v>
      </c>
    </row>
    <row r="25" spans="4:5">
      <c r="D25" s="73" t="s">
        <v>109</v>
      </c>
      <c r="E25" s="73">
        <v>303</v>
      </c>
    </row>
    <row r="26" spans="4:5" ht="14">
      <c r="D26" s="78" t="s">
        <v>15</v>
      </c>
      <c r="E26" s="79">
        <f>AVERAGE(E14:E25)</f>
        <v>127.66666666666667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0E37-72F1-4408-B321-4922F1AB6487}">
  <dimension ref="A1:D9"/>
  <sheetViews>
    <sheetView workbookViewId="0">
      <selection activeCell="C12" sqref="C12"/>
    </sheetView>
  </sheetViews>
  <sheetFormatPr defaultRowHeight="14.5"/>
  <cols>
    <col min="1" max="1" width="5.90625" customWidth="1"/>
    <col min="2" max="2" width="24.08984375" customWidth="1"/>
    <col min="3" max="3" width="43.36328125" customWidth="1"/>
  </cols>
  <sheetData>
    <row r="1" spans="1:4">
      <c r="A1" s="81" t="s">
        <v>73</v>
      </c>
      <c r="B1" s="81" t="s">
        <v>41</v>
      </c>
      <c r="C1" s="81" t="s">
        <v>76</v>
      </c>
      <c r="D1" s="81" t="s">
        <v>96</v>
      </c>
    </row>
    <row r="2" spans="1:4" ht="27">
      <c r="A2" s="74">
        <v>1</v>
      </c>
      <c r="B2" s="75" t="s">
        <v>44</v>
      </c>
      <c r="C2" s="75" t="s">
        <v>89</v>
      </c>
      <c r="D2" s="82">
        <v>3</v>
      </c>
    </row>
    <row r="3" spans="1:4" ht="27">
      <c r="A3" s="74">
        <v>2</v>
      </c>
      <c r="B3" s="75" t="s">
        <v>28</v>
      </c>
      <c r="C3" s="75" t="s">
        <v>112</v>
      </c>
      <c r="D3" s="82">
        <v>3</v>
      </c>
    </row>
    <row r="4" spans="1:4">
      <c r="A4" s="74">
        <v>3</v>
      </c>
      <c r="B4" s="75" t="s">
        <v>29</v>
      </c>
      <c r="C4" s="75" t="s">
        <v>113</v>
      </c>
      <c r="D4" s="82">
        <v>1</v>
      </c>
    </row>
    <row r="5" spans="1:4" ht="40.5">
      <c r="A5" s="74">
        <v>4</v>
      </c>
      <c r="B5" s="75" t="s">
        <v>31</v>
      </c>
      <c r="C5" s="75" t="s">
        <v>114</v>
      </c>
      <c r="D5" s="82">
        <v>3</v>
      </c>
    </row>
    <row r="6" spans="1:4" ht="27">
      <c r="A6" s="74">
        <v>5</v>
      </c>
      <c r="B6" s="75" t="s">
        <v>32</v>
      </c>
      <c r="C6" s="75" t="s">
        <v>115</v>
      </c>
      <c r="D6" s="82">
        <v>2</v>
      </c>
    </row>
    <row r="7" spans="1:4" ht="27">
      <c r="A7" s="74">
        <v>6</v>
      </c>
      <c r="B7" s="75" t="s">
        <v>33</v>
      </c>
      <c r="C7" s="75" t="s">
        <v>116</v>
      </c>
      <c r="D7" s="82">
        <v>3</v>
      </c>
    </row>
    <row r="8" spans="1:4" ht="27">
      <c r="A8" s="74">
        <v>7</v>
      </c>
      <c r="B8" s="75" t="s">
        <v>34</v>
      </c>
      <c r="C8" s="75" t="s">
        <v>95</v>
      </c>
      <c r="D8" s="82">
        <v>3</v>
      </c>
    </row>
    <row r="9" spans="1:4" ht="27">
      <c r="A9" s="74">
        <v>8</v>
      </c>
      <c r="B9" s="75" t="s">
        <v>35</v>
      </c>
      <c r="C9" s="80" t="s">
        <v>111</v>
      </c>
      <c r="D9" s="82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3F2F-308B-4557-9D42-6566FB1E66DA}">
  <dimension ref="A1:D9"/>
  <sheetViews>
    <sheetView workbookViewId="0">
      <selection activeCell="F8" sqref="F8"/>
    </sheetView>
  </sheetViews>
  <sheetFormatPr defaultRowHeight="14.5"/>
  <cols>
    <col min="1" max="1" width="4.90625" customWidth="1"/>
    <col min="2" max="2" width="21.7265625" customWidth="1"/>
    <col min="3" max="3" width="40" customWidth="1"/>
  </cols>
  <sheetData>
    <row r="1" spans="1:4" ht="24" customHeight="1">
      <c r="A1" s="85" t="s">
        <v>73</v>
      </c>
      <c r="B1" s="85" t="s">
        <v>41</v>
      </c>
      <c r="C1" s="85" t="s">
        <v>76</v>
      </c>
      <c r="D1" s="81" t="s">
        <v>96</v>
      </c>
    </row>
    <row r="2" spans="1:4" ht="27">
      <c r="A2" s="83">
        <v>1</v>
      </c>
      <c r="B2" s="84" t="s">
        <v>44</v>
      </c>
      <c r="C2" s="84" t="s">
        <v>89</v>
      </c>
      <c r="D2" s="82">
        <v>3</v>
      </c>
    </row>
    <row r="3" spans="1:4" ht="27">
      <c r="A3" s="83">
        <v>2</v>
      </c>
      <c r="B3" s="84" t="s">
        <v>28</v>
      </c>
      <c r="C3" s="84" t="s">
        <v>117</v>
      </c>
      <c r="D3" s="82">
        <v>3</v>
      </c>
    </row>
    <row r="4" spans="1:4" ht="27">
      <c r="A4" s="83">
        <v>3</v>
      </c>
      <c r="B4" s="84" t="s">
        <v>29</v>
      </c>
      <c r="C4" s="84" t="s">
        <v>118</v>
      </c>
      <c r="D4" s="82">
        <v>1</v>
      </c>
    </row>
    <row r="5" spans="1:4" ht="40.5">
      <c r="A5" s="83">
        <v>4</v>
      </c>
      <c r="B5" s="84" t="s">
        <v>31</v>
      </c>
      <c r="C5" s="84" t="s">
        <v>119</v>
      </c>
      <c r="D5" s="82">
        <v>3</v>
      </c>
    </row>
    <row r="6" spans="1:4">
      <c r="A6" s="83">
        <v>5</v>
      </c>
      <c r="B6" s="84" t="s">
        <v>32</v>
      </c>
      <c r="C6" s="84" t="s">
        <v>120</v>
      </c>
      <c r="D6" s="82">
        <v>2</v>
      </c>
    </row>
    <row r="7" spans="1:4" ht="40.5">
      <c r="A7" s="83">
        <v>6</v>
      </c>
      <c r="B7" s="84" t="s">
        <v>33</v>
      </c>
      <c r="C7" s="84" t="s">
        <v>116</v>
      </c>
      <c r="D7" s="82">
        <v>3</v>
      </c>
    </row>
    <row r="8" spans="1:4" ht="27">
      <c r="A8" s="83">
        <v>7</v>
      </c>
      <c r="B8" s="84" t="s">
        <v>34</v>
      </c>
      <c r="C8" s="84" t="s">
        <v>95</v>
      </c>
      <c r="D8" s="82">
        <v>2</v>
      </c>
    </row>
    <row r="9" spans="1:4" ht="27">
      <c r="A9" s="74">
        <v>8</v>
      </c>
      <c r="B9" s="75" t="s">
        <v>35</v>
      </c>
      <c r="C9" s="80" t="s">
        <v>111</v>
      </c>
      <c r="D9" s="82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E622-C1E3-480B-8494-4B00C87B415D}">
  <dimension ref="A1:D9"/>
  <sheetViews>
    <sheetView workbookViewId="0">
      <selection activeCell="D2" sqref="D2:D9"/>
    </sheetView>
  </sheetViews>
  <sheetFormatPr defaultRowHeight="14.5"/>
  <cols>
    <col min="1" max="1" width="5.1796875" customWidth="1"/>
    <col min="2" max="2" width="21.81640625" customWidth="1"/>
    <col min="3" max="3" width="37.90625" customWidth="1"/>
  </cols>
  <sheetData>
    <row r="1" spans="1:4" ht="22" customHeight="1">
      <c r="A1" s="85" t="s">
        <v>73</v>
      </c>
      <c r="B1" s="85" t="s">
        <v>41</v>
      </c>
      <c r="C1" s="85" t="s">
        <v>76</v>
      </c>
      <c r="D1" s="81" t="s">
        <v>96</v>
      </c>
    </row>
    <row r="2" spans="1:4" ht="27">
      <c r="A2" s="83">
        <v>1</v>
      </c>
      <c r="B2" s="84" t="s">
        <v>44</v>
      </c>
      <c r="C2" s="84" t="s">
        <v>121</v>
      </c>
      <c r="D2" s="82">
        <v>1</v>
      </c>
    </row>
    <row r="3" spans="1:4">
      <c r="A3" s="83">
        <v>2</v>
      </c>
      <c r="B3" s="84" t="s">
        <v>28</v>
      </c>
      <c r="C3" s="84" t="s">
        <v>122</v>
      </c>
      <c r="D3" s="82">
        <v>1</v>
      </c>
    </row>
    <row r="4" spans="1:4" ht="27">
      <c r="A4" s="83">
        <v>3</v>
      </c>
      <c r="B4" s="84" t="s">
        <v>29</v>
      </c>
      <c r="C4" s="84" t="s">
        <v>123</v>
      </c>
      <c r="D4" s="82">
        <v>1</v>
      </c>
    </row>
    <row r="5" spans="1:4" ht="40.5">
      <c r="A5" s="83">
        <v>4</v>
      </c>
      <c r="B5" s="84" t="s">
        <v>31</v>
      </c>
      <c r="C5" s="84" t="s">
        <v>124</v>
      </c>
      <c r="D5" s="82">
        <v>3</v>
      </c>
    </row>
    <row r="6" spans="1:4" ht="27">
      <c r="A6" s="83">
        <v>5</v>
      </c>
      <c r="B6" s="84" t="s">
        <v>32</v>
      </c>
      <c r="C6" s="84" t="s">
        <v>125</v>
      </c>
      <c r="D6" s="82">
        <v>2</v>
      </c>
    </row>
    <row r="7" spans="1:4" ht="27">
      <c r="A7" s="83">
        <v>6</v>
      </c>
      <c r="B7" s="84" t="s">
        <v>33</v>
      </c>
      <c r="C7" s="84" t="s">
        <v>126</v>
      </c>
      <c r="D7" s="82">
        <v>1</v>
      </c>
    </row>
    <row r="8" spans="1:4" ht="27">
      <c r="A8" s="83">
        <v>7</v>
      </c>
      <c r="B8" s="84" t="s">
        <v>34</v>
      </c>
      <c r="C8" s="84" t="s">
        <v>127</v>
      </c>
      <c r="D8" s="82">
        <v>2</v>
      </c>
    </row>
    <row r="9" spans="1:4" ht="27">
      <c r="A9" s="74">
        <v>8</v>
      </c>
      <c r="B9" s="75" t="s">
        <v>35</v>
      </c>
      <c r="C9" s="80" t="s">
        <v>111</v>
      </c>
      <c r="D9" s="82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B906-8954-42C9-A419-DB8623B4FDDB}">
  <dimension ref="A1:D9"/>
  <sheetViews>
    <sheetView workbookViewId="0">
      <selection activeCell="I3" sqref="I3"/>
    </sheetView>
  </sheetViews>
  <sheetFormatPr defaultRowHeight="14.5"/>
  <cols>
    <col min="1" max="1" width="5.1796875" customWidth="1"/>
    <col min="2" max="2" width="23.26953125" customWidth="1"/>
    <col min="3" max="3" width="35.1796875" customWidth="1"/>
  </cols>
  <sheetData>
    <row r="1" spans="1:4" ht="21.5" customHeight="1">
      <c r="A1" s="85" t="s">
        <v>73</v>
      </c>
      <c r="B1" s="85" t="s">
        <v>41</v>
      </c>
      <c r="C1" s="85" t="s">
        <v>76</v>
      </c>
      <c r="D1" s="81" t="s">
        <v>96</v>
      </c>
    </row>
    <row r="2" spans="1:4" ht="40.5">
      <c r="A2" s="83">
        <v>1</v>
      </c>
      <c r="B2" s="84" t="s">
        <v>44</v>
      </c>
      <c r="C2" s="84" t="s">
        <v>128</v>
      </c>
      <c r="D2" s="82">
        <v>3</v>
      </c>
    </row>
    <row r="3" spans="1:4">
      <c r="A3" s="83">
        <v>2</v>
      </c>
      <c r="B3" s="84" t="s">
        <v>28</v>
      </c>
      <c r="C3" s="84" t="s">
        <v>129</v>
      </c>
      <c r="D3" s="82">
        <v>3</v>
      </c>
    </row>
    <row r="4" spans="1:4" ht="27">
      <c r="A4" s="83">
        <v>3</v>
      </c>
      <c r="B4" s="84" t="s">
        <v>29</v>
      </c>
      <c r="C4" s="84" t="s">
        <v>130</v>
      </c>
      <c r="D4" s="82">
        <v>1</v>
      </c>
    </row>
    <row r="5" spans="1:4" ht="27">
      <c r="A5" s="83">
        <v>4</v>
      </c>
      <c r="B5" s="84" t="s">
        <v>31</v>
      </c>
      <c r="C5" s="84" t="s">
        <v>131</v>
      </c>
      <c r="D5" s="82">
        <v>1</v>
      </c>
    </row>
    <row r="6" spans="1:4" ht="27">
      <c r="A6" s="83">
        <v>5</v>
      </c>
      <c r="B6" s="84" t="s">
        <v>32</v>
      </c>
      <c r="C6" s="84" t="s">
        <v>132</v>
      </c>
      <c r="D6" s="82">
        <v>3</v>
      </c>
    </row>
    <row r="7" spans="1:4" ht="27">
      <c r="A7" s="83">
        <v>6</v>
      </c>
      <c r="B7" s="84" t="s">
        <v>33</v>
      </c>
      <c r="C7" s="84" t="s">
        <v>133</v>
      </c>
      <c r="D7" s="82">
        <v>1</v>
      </c>
    </row>
    <row r="8" spans="1:4" ht="27">
      <c r="A8" s="83">
        <v>7</v>
      </c>
      <c r="B8" s="84" t="s">
        <v>34</v>
      </c>
      <c r="C8" s="84" t="s">
        <v>134</v>
      </c>
      <c r="D8" s="82">
        <v>2</v>
      </c>
    </row>
    <row r="9" spans="1:4" ht="29.5" customHeight="1">
      <c r="A9" s="74">
        <v>8</v>
      </c>
      <c r="B9" s="75" t="s">
        <v>35</v>
      </c>
      <c r="C9" s="80" t="s">
        <v>111</v>
      </c>
      <c r="D9" s="8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KRITERIA UTAMA</vt:lpstr>
      <vt:lpstr>Skoring</vt:lpstr>
      <vt:lpstr>T. Ayu</vt:lpstr>
      <vt:lpstr>K.Ayu</vt:lpstr>
      <vt:lpstr>Gapuk</vt:lpstr>
      <vt:lpstr>Kediri</vt:lpstr>
      <vt:lpstr>Gunungsari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Wahyudin</dc:creator>
  <cp:lastModifiedBy>Wahyudin Arahman</cp:lastModifiedBy>
  <dcterms:created xsi:type="dcterms:W3CDTF">2017-01-20T03:20:17Z</dcterms:created>
  <dcterms:modified xsi:type="dcterms:W3CDTF">2026-05-13T11:46:43Z</dcterms:modified>
</cp:coreProperties>
</file>