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 PERMANA\Downloads\"/>
    </mc:Choice>
  </mc:AlternateContent>
  <xr:revisionPtr revIDLastSave="0" documentId="13_ncr:1_{6BF2FB3B-15B9-48A8-9260-6954D4424281}" xr6:coauthVersionLast="47" xr6:coauthVersionMax="47" xr10:uidLastSave="{00000000-0000-0000-0000-000000000000}"/>
  <bookViews>
    <workbookView xWindow="-110" yWindow="-110" windowWidth="19420" windowHeight="10300" firstSheet="1" activeTab="2" xr2:uid="{747C8EC7-B2AF-474E-A976-D2DEF87DD018}"/>
  </bookViews>
  <sheets>
    <sheet name="Ligno Bahan Baku" sheetId="1" r:id="rId1"/>
    <sheet name="Yield" sheetId="2" r:id="rId2"/>
    <sheet name=" Kadar Air Selulosa" sheetId="3" r:id="rId3"/>
    <sheet name="Ligno Produk" sheetId="5" r:id="rId4"/>
    <sheet name="Kadar A. Selulosa" sheetId="4" r:id="rId5"/>
    <sheet name="Sheet2" sheetId="7" r:id="rId6"/>
    <sheet name="Sheet4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Q29" i="3"/>
  <c r="Q28" i="3"/>
  <c r="Q27" i="3"/>
  <c r="Q23" i="3"/>
  <c r="Q22" i="3"/>
  <c r="Q21" i="3"/>
  <c r="Q17" i="3"/>
  <c r="Q16" i="3"/>
  <c r="Q15" i="3"/>
  <c r="Q11" i="3"/>
  <c r="Q10" i="3"/>
  <c r="Q9" i="3"/>
  <c r="O2" i="2"/>
  <c r="I3" i="5"/>
  <c r="G4" i="3"/>
  <c r="F19" i="4"/>
  <c r="F18" i="4"/>
  <c r="F20" i="4" s="1"/>
  <c r="F17" i="4"/>
  <c r="F10" i="4"/>
  <c r="F26" i="4"/>
  <c r="F25" i="4"/>
  <c r="F24" i="4"/>
  <c r="F13" i="4"/>
  <c r="F11" i="4"/>
  <c r="F12" i="4"/>
  <c r="F4" i="4"/>
  <c r="F5" i="4"/>
  <c r="F3" i="4"/>
  <c r="K26" i="5"/>
  <c r="J26" i="5"/>
  <c r="I26" i="5"/>
  <c r="K25" i="5"/>
  <c r="J25" i="5"/>
  <c r="I25" i="5"/>
  <c r="K24" i="5"/>
  <c r="J24" i="5"/>
  <c r="I24" i="5"/>
  <c r="K19" i="5"/>
  <c r="J19" i="5"/>
  <c r="I19" i="5"/>
  <c r="K18" i="5"/>
  <c r="J18" i="5"/>
  <c r="I18" i="5"/>
  <c r="K17" i="5"/>
  <c r="J17" i="5"/>
  <c r="I17" i="5"/>
  <c r="K12" i="5"/>
  <c r="J12" i="5"/>
  <c r="I12" i="5"/>
  <c r="K11" i="5"/>
  <c r="J11" i="5"/>
  <c r="I11" i="5"/>
  <c r="K10" i="5"/>
  <c r="J10" i="5"/>
  <c r="I10" i="5"/>
  <c r="K5" i="5"/>
  <c r="J5" i="5"/>
  <c r="I5" i="5"/>
  <c r="K4" i="5"/>
  <c r="J4" i="5"/>
  <c r="I4" i="5"/>
  <c r="K3" i="5"/>
  <c r="J3" i="5"/>
  <c r="N9" i="2"/>
  <c r="N8" i="2"/>
  <c r="N7" i="2"/>
  <c r="O7" i="2" s="1"/>
  <c r="N19" i="2"/>
  <c r="N18" i="2"/>
  <c r="N17" i="2"/>
  <c r="O17" i="2" s="1"/>
  <c r="N14" i="2"/>
  <c r="N13" i="2"/>
  <c r="N12" i="2"/>
  <c r="O12" i="2" s="1"/>
  <c r="N4" i="2"/>
  <c r="N3" i="2"/>
  <c r="N2" i="2"/>
  <c r="K25" i="1"/>
  <c r="F17" i="2"/>
  <c r="E19" i="2"/>
  <c r="E18" i="2"/>
  <c r="E17" i="2"/>
  <c r="F12" i="2"/>
  <c r="E14" i="2"/>
  <c r="E13" i="2"/>
  <c r="E12" i="2"/>
  <c r="G23" i="3"/>
  <c r="G22" i="3"/>
  <c r="G21" i="3"/>
  <c r="G17" i="3"/>
  <c r="G16" i="3"/>
  <c r="G15" i="3"/>
  <c r="G11" i="3"/>
  <c r="G10" i="3"/>
  <c r="G9" i="3"/>
  <c r="G5" i="3"/>
  <c r="G3" i="3"/>
  <c r="E3" i="2"/>
  <c r="F2" i="2" s="1"/>
  <c r="E4" i="2"/>
  <c r="E2" i="2"/>
  <c r="K18" i="1"/>
  <c r="K19" i="1"/>
  <c r="K17" i="1"/>
  <c r="J18" i="1"/>
  <c r="J19" i="1"/>
  <c r="J17" i="1"/>
  <c r="I18" i="1"/>
  <c r="I19" i="1"/>
  <c r="I17" i="1"/>
  <c r="K11" i="1"/>
  <c r="K12" i="1"/>
  <c r="K10" i="1"/>
  <c r="K13" i="1" s="1"/>
  <c r="J11" i="1"/>
  <c r="J12" i="1"/>
  <c r="J10" i="1"/>
  <c r="I11" i="1"/>
  <c r="I12" i="1"/>
  <c r="I10" i="1"/>
  <c r="K26" i="1"/>
  <c r="K24" i="1"/>
  <c r="K27" i="1" s="1"/>
  <c r="J25" i="1"/>
  <c r="J26" i="1"/>
  <c r="J24" i="1"/>
  <c r="I25" i="1"/>
  <c r="I26" i="1"/>
  <c r="I24" i="1"/>
  <c r="J27" i="1"/>
  <c r="J20" i="1"/>
  <c r="J13" i="1"/>
  <c r="K4" i="1"/>
  <c r="K5" i="1"/>
  <c r="K3" i="1"/>
  <c r="J4" i="1"/>
  <c r="J5" i="1"/>
  <c r="J3" i="1"/>
  <c r="I4" i="1"/>
  <c r="I5" i="1"/>
  <c r="I3" i="1"/>
  <c r="Q18" i="3" l="1"/>
  <c r="Q30" i="3"/>
  <c r="Q24" i="3"/>
  <c r="Q12" i="3"/>
  <c r="J27" i="5"/>
  <c r="F6" i="4"/>
  <c r="G12" i="3"/>
  <c r="J20" i="5"/>
  <c r="I20" i="5"/>
  <c r="K20" i="5"/>
  <c r="K6" i="5"/>
  <c r="I6" i="5"/>
  <c r="J6" i="5"/>
  <c r="F27" i="4"/>
  <c r="K27" i="5"/>
  <c r="K13" i="5"/>
  <c r="I13" i="5"/>
  <c r="J13" i="5"/>
  <c r="I27" i="5"/>
  <c r="K20" i="1"/>
  <c r="I20" i="1"/>
  <c r="G24" i="3"/>
  <c r="K6" i="1"/>
  <c r="G18" i="3"/>
  <c r="G6" i="3"/>
  <c r="J6" i="1"/>
  <c r="I27" i="1"/>
  <c r="I13" i="1"/>
</calcChain>
</file>

<file path=xl/sharedStrings.xml><?xml version="1.0" encoding="utf-8"?>
<sst xmlns="http://schemas.openxmlformats.org/spreadsheetml/2006/main" count="404" uniqueCount="134">
  <si>
    <t>Sampel</t>
  </si>
  <si>
    <t>n</t>
  </si>
  <si>
    <t>A</t>
  </si>
  <si>
    <t>B</t>
  </si>
  <si>
    <t>C</t>
  </si>
  <si>
    <t>D</t>
  </si>
  <si>
    <t>E</t>
  </si>
  <si>
    <t>Komponen Perhitungan</t>
  </si>
  <si>
    <t>K. BG Tunggal</t>
  </si>
  <si>
    <t>Kadar Lignoselulosa</t>
  </si>
  <si>
    <t>Selulosa (%)</t>
  </si>
  <si>
    <t>Hemiselulosa (%)</t>
  </si>
  <si>
    <t>Lignin (%)</t>
  </si>
  <si>
    <t>rata-rata</t>
  </si>
  <si>
    <t>K. BG Majemuk</t>
  </si>
  <si>
    <t>K. BP Tunggal</t>
  </si>
  <si>
    <t>K. BP Majemuk</t>
  </si>
  <si>
    <t>After</t>
  </si>
  <si>
    <t>Before</t>
  </si>
  <si>
    <t>yield (%)</t>
  </si>
  <si>
    <t>Rata-rata</t>
  </si>
  <si>
    <t>W0</t>
  </si>
  <si>
    <t>W1</t>
  </si>
  <si>
    <t>W2</t>
  </si>
  <si>
    <t>Kadar Air (%)</t>
  </si>
  <si>
    <t>kantong teh</t>
  </si>
  <si>
    <t>CK</t>
  </si>
  <si>
    <t>S+C</t>
  </si>
  <si>
    <t>SAMPLE</t>
  </si>
  <si>
    <t>kadar alfa selulosa</t>
  </si>
  <si>
    <t>Kode Sampel</t>
  </si>
  <si>
    <t>Berat Sampel di Akhir Tahap</t>
  </si>
  <si>
    <t>Hemiselulosa</t>
  </si>
  <si>
    <t>Selulosa</t>
  </si>
  <si>
    <t>Lignin</t>
  </si>
  <si>
    <t>a</t>
  </si>
  <si>
    <t>b</t>
  </si>
  <si>
    <t>c</t>
  </si>
  <si>
    <t>d</t>
  </si>
  <si>
    <t>e</t>
  </si>
  <si>
    <t>(b-c)/a*100</t>
  </si>
  <si>
    <t>(c-d)/a*100</t>
  </si>
  <si>
    <t>(d-e)/a*100</t>
  </si>
  <si>
    <t>BGT 1</t>
  </si>
  <si>
    <t>BGT 2</t>
  </si>
  <si>
    <t>BGT 3</t>
  </si>
  <si>
    <t>BGM 1</t>
  </si>
  <si>
    <t>BGM 2</t>
  </si>
  <si>
    <t>BGM 3</t>
  </si>
  <si>
    <t>BPT 1</t>
  </si>
  <si>
    <t>BPT 2</t>
  </si>
  <si>
    <t>BPT 3</t>
  </si>
  <si>
    <t>BPM 1</t>
  </si>
  <si>
    <t>BPM 2</t>
  </si>
  <si>
    <t>BPM 3</t>
  </si>
  <si>
    <t>0,100</t>
  </si>
  <si>
    <t>0,250</t>
  </si>
  <si>
    <t>0,087</t>
  </si>
  <si>
    <t>0,061</t>
  </si>
  <si>
    <t>0,011</t>
  </si>
  <si>
    <t>0,085</t>
  </si>
  <si>
    <t>0,062</t>
  </si>
  <si>
    <t>0,06</t>
  </si>
  <si>
    <t>0,060</t>
  </si>
  <si>
    <t>0,010</t>
  </si>
  <si>
    <t>0,204</t>
  </si>
  <si>
    <t>0,171</t>
  </si>
  <si>
    <t>0,044</t>
  </si>
  <si>
    <t>-0,005</t>
  </si>
  <si>
    <t>0,246</t>
  </si>
  <si>
    <t>0,209</t>
  </si>
  <si>
    <t>0,045</t>
  </si>
  <si>
    <t>0,211</t>
  </si>
  <si>
    <t>0,179</t>
  </si>
  <si>
    <t>-0,001</t>
  </si>
  <si>
    <t>0,088</t>
  </si>
  <si>
    <t>0,067</t>
  </si>
  <si>
    <t>0,017</t>
  </si>
  <si>
    <t>0,091</t>
  </si>
  <si>
    <t>0,064</t>
  </si>
  <si>
    <t>0,015</t>
  </si>
  <si>
    <t>0,089</t>
  </si>
  <si>
    <t>0,078</t>
  </si>
  <si>
    <t>0,024</t>
  </si>
  <si>
    <t>-0,004</t>
  </si>
  <si>
    <t>0,081</t>
  </si>
  <si>
    <t>0,074</t>
  </si>
  <si>
    <t>0,016</t>
  </si>
  <si>
    <t>0,001</t>
  </si>
  <si>
    <t>Rata-rata Yield (%)</t>
  </si>
  <si>
    <t>Yield (%)</t>
  </si>
  <si>
    <t>Sampel Awal (g)</t>
  </si>
  <si>
    <t>Hasil Akhir (g)</t>
  </si>
  <si>
    <t>0,500</t>
  </si>
  <si>
    <t>24,7</t>
  </si>
  <si>
    <t>13,6</t>
  </si>
  <si>
    <t>8,7</t>
  </si>
  <si>
    <t>50,3</t>
  </si>
  <si>
    <t>56,7</t>
  </si>
  <si>
    <t>49,3</t>
  </si>
  <si>
    <t>50,8</t>
  </si>
  <si>
    <t>65,6</t>
  </si>
  <si>
    <t>53,6</t>
  </si>
  <si>
    <t>19,6</t>
  </si>
  <si>
    <t>18,4</t>
  </si>
  <si>
    <t>19,3</t>
  </si>
  <si>
    <t>0,221</t>
  </si>
  <si>
    <t>0,303</t>
  </si>
  <si>
    <t>0,307</t>
  </si>
  <si>
    <t>0,322</t>
  </si>
  <si>
    <t>0,215</t>
  </si>
  <si>
    <t>0,495</t>
  </si>
  <si>
    <t>0,452</t>
  </si>
  <si>
    <t>0,359</t>
  </si>
  <si>
    <t>0,463</t>
  </si>
  <si>
    <t>0,637</t>
  </si>
  <si>
    <t>0,491</t>
  </si>
  <si>
    <t>49,13</t>
  </si>
  <si>
    <t>30,7</t>
  </si>
  <si>
    <t>45,23</t>
  </si>
  <si>
    <t>63,75</t>
  </si>
  <si>
    <t>46,33</t>
  </si>
  <si>
    <t>44,2</t>
  </si>
  <si>
    <t>60,6</t>
  </si>
  <si>
    <t>71,84</t>
  </si>
  <si>
    <t>32,21</t>
  </si>
  <si>
    <t>21,58</t>
  </si>
  <si>
    <t>49,54</t>
  </si>
  <si>
    <t>58,9</t>
  </si>
  <si>
    <t>51,7</t>
  </si>
  <si>
    <t>43,2</t>
  </si>
  <si>
    <t>34,4</t>
  </si>
  <si>
    <t>Kadar Air Bahan Baku</t>
  </si>
  <si>
    <t>Kadar Air Produk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</si>
</sst>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27CC-DFB1-4B6F-A8CF-FD9CC8887C03}">
  <dimension ref="A1:L27"/>
  <sheetViews>
    <sheetView zoomScale="54" workbookViewId="0">
      <selection activeCell="I13" sqref="I13:K13"/>
    </sheetView>
  </sheetViews>
  <sheetFormatPr defaultRowHeight="14.5" x14ac:dyDescent="0.35"/>
  <cols>
    <col min="1" max="1" width="13.54296875" bestFit="1" customWidth="1"/>
    <col min="2" max="2" width="4.08984375" customWidth="1"/>
    <col min="8" max="8" width="7.54296875" customWidth="1"/>
    <col min="9" max="9" width="12.36328125" bestFit="1" customWidth="1"/>
    <col min="10" max="10" width="15.1796875" bestFit="1" customWidth="1"/>
    <col min="11" max="11" width="8.81640625" bestFit="1" customWidth="1"/>
  </cols>
  <sheetData>
    <row r="1" spans="1:12" x14ac:dyDescent="0.35">
      <c r="A1" s="15" t="s">
        <v>0</v>
      </c>
      <c r="B1" s="15" t="s">
        <v>1</v>
      </c>
      <c r="C1" s="15" t="s">
        <v>7</v>
      </c>
      <c r="D1" s="15"/>
      <c r="E1" s="15"/>
      <c r="F1" s="15"/>
      <c r="G1" s="15"/>
      <c r="I1" s="16" t="s">
        <v>9</v>
      </c>
      <c r="J1" s="16"/>
      <c r="K1" s="16"/>
    </row>
    <row r="2" spans="1:12" x14ac:dyDescent="0.35">
      <c r="A2" s="15"/>
      <c r="B2" s="15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" t="s">
        <v>10</v>
      </c>
      <c r="J2" s="1" t="s">
        <v>11</v>
      </c>
      <c r="K2" s="1" t="s">
        <v>12</v>
      </c>
    </row>
    <row r="3" spans="1:12" x14ac:dyDescent="0.35">
      <c r="A3" s="15" t="s">
        <v>8</v>
      </c>
      <c r="B3" s="2">
        <v>1</v>
      </c>
      <c r="C3" s="5">
        <v>1</v>
      </c>
      <c r="D3">
        <v>0.50800000000000001</v>
      </c>
      <c r="E3">
        <v>0.25900000000000001</v>
      </c>
      <c r="F3">
        <v>3.5000000000000003E-2</v>
      </c>
      <c r="G3">
        <v>-3.0000000000000001E-3</v>
      </c>
      <c r="I3">
        <f>((E3-F3)/C3)*100</f>
        <v>22.400000000000002</v>
      </c>
      <c r="J3" s="3">
        <f>((D3-E3)/C3)*100</f>
        <v>24.9</v>
      </c>
      <c r="K3">
        <f>((F3-G3)/C3)*100</f>
        <v>3.8000000000000007</v>
      </c>
    </row>
    <row r="4" spans="1:12" x14ac:dyDescent="0.35">
      <c r="A4" s="15"/>
      <c r="B4" s="2">
        <v>2</v>
      </c>
      <c r="C4" s="5">
        <v>1</v>
      </c>
      <c r="D4">
        <v>0.54700000000000004</v>
      </c>
      <c r="E4">
        <v>0.314</v>
      </c>
      <c r="F4">
        <v>3.5000000000000003E-2</v>
      </c>
      <c r="G4">
        <v>-3.0000000000000001E-3</v>
      </c>
      <c r="I4">
        <f t="shared" ref="I4:I5" si="0">((E4-F4)/C4)*100</f>
        <v>27.900000000000002</v>
      </c>
      <c r="J4" s="3">
        <f t="shared" ref="J4:J5" si="1">((D4-E4)/C4)*100</f>
        <v>23.300000000000004</v>
      </c>
      <c r="K4">
        <f t="shared" ref="K4:K5" si="2">((F4-G4)/C4)*100</f>
        <v>3.8000000000000007</v>
      </c>
    </row>
    <row r="5" spans="1:12" x14ac:dyDescent="0.35">
      <c r="A5" s="15"/>
      <c r="B5" s="2">
        <v>3</v>
      </c>
      <c r="C5" s="5">
        <v>1</v>
      </c>
      <c r="D5">
        <v>0.54700000000000004</v>
      </c>
      <c r="E5">
        <v>0.28799999999999998</v>
      </c>
      <c r="F5">
        <v>3.9E-2</v>
      </c>
      <c r="G5">
        <v>-1E-3</v>
      </c>
      <c r="I5">
        <f t="shared" si="0"/>
        <v>24.9</v>
      </c>
      <c r="J5" s="3">
        <f t="shared" si="1"/>
        <v>25.900000000000006</v>
      </c>
      <c r="K5" s="3">
        <f t="shared" si="2"/>
        <v>4</v>
      </c>
    </row>
    <row r="6" spans="1:12" x14ac:dyDescent="0.35">
      <c r="H6" t="s">
        <v>13</v>
      </c>
      <c r="I6" s="4">
        <f>AVERAGE(I3:I5)</f>
        <v>25.066666666666666</v>
      </c>
      <c r="J6" s="4">
        <f t="shared" ref="J6:K6" si="3">AVERAGE(J3:J5)</f>
        <v>24.700000000000003</v>
      </c>
      <c r="K6" s="4">
        <f t="shared" si="3"/>
        <v>3.8666666666666671</v>
      </c>
      <c r="L6" s="4"/>
    </row>
    <row r="8" spans="1:12" x14ac:dyDescent="0.35">
      <c r="A8" s="15" t="s">
        <v>0</v>
      </c>
      <c r="B8" s="15" t="s">
        <v>1</v>
      </c>
      <c r="C8" s="15" t="s">
        <v>7</v>
      </c>
      <c r="D8" s="15"/>
      <c r="E8" s="15"/>
      <c r="F8" s="15"/>
      <c r="G8" s="15"/>
      <c r="I8" s="16" t="s">
        <v>9</v>
      </c>
      <c r="J8" s="16"/>
      <c r="K8" s="16"/>
    </row>
    <row r="9" spans="1:12" x14ac:dyDescent="0.35">
      <c r="A9" s="15"/>
      <c r="B9" s="15"/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I9" s="1" t="s">
        <v>10</v>
      </c>
      <c r="J9" s="1" t="s">
        <v>11</v>
      </c>
      <c r="K9" s="1" t="s">
        <v>12</v>
      </c>
    </row>
    <row r="10" spans="1:12" x14ac:dyDescent="0.35">
      <c r="A10" s="15" t="s">
        <v>14</v>
      </c>
      <c r="B10" s="2">
        <v>1</v>
      </c>
      <c r="C10" s="5">
        <v>1</v>
      </c>
      <c r="D10">
        <v>0.505</v>
      </c>
      <c r="E10" s="5">
        <v>0.27</v>
      </c>
      <c r="F10">
        <v>5.2999999999999999E-2</v>
      </c>
      <c r="G10">
        <v>1E-3</v>
      </c>
      <c r="I10">
        <f>((E10-F10)/$C10)*100</f>
        <v>21.700000000000003</v>
      </c>
      <c r="J10" s="3">
        <f>((D10-E10)/$C10)*100</f>
        <v>23.5</v>
      </c>
      <c r="K10">
        <f>((F10-G10)/$C10)*100</f>
        <v>5.2</v>
      </c>
    </row>
    <row r="11" spans="1:12" x14ac:dyDescent="0.35">
      <c r="A11" s="15"/>
      <c r="B11" s="2">
        <v>2</v>
      </c>
      <c r="C11" s="5">
        <v>1</v>
      </c>
      <c r="D11">
        <v>0.55200000000000005</v>
      </c>
      <c r="E11">
        <v>0.26200000000000001</v>
      </c>
      <c r="F11">
        <v>2.1999999999999999E-2</v>
      </c>
      <c r="G11">
        <v>1E-3</v>
      </c>
      <c r="I11" s="3">
        <f t="shared" ref="I11:I12" si="4">((E11-F11)/$C11)*100</f>
        <v>24.000000000000004</v>
      </c>
      <c r="J11" s="3">
        <f t="shared" ref="J11:J12" si="5">((D11-E11)/$C11)*100</f>
        <v>29.000000000000004</v>
      </c>
      <c r="K11">
        <f>((F11-G11)/$C11)*100</f>
        <v>2.0999999999999996</v>
      </c>
    </row>
    <row r="12" spans="1:12" x14ac:dyDescent="0.35">
      <c r="A12" s="15"/>
      <c r="B12" s="2">
        <v>3</v>
      </c>
      <c r="C12" s="5">
        <v>1</v>
      </c>
      <c r="D12">
        <v>0.61699999999999999</v>
      </c>
      <c r="E12">
        <v>0.307</v>
      </c>
      <c r="F12">
        <v>4.1000000000000002E-2</v>
      </c>
      <c r="G12">
        <v>1E-3</v>
      </c>
      <c r="I12">
        <f t="shared" si="4"/>
        <v>26.6</v>
      </c>
      <c r="J12" s="3">
        <f t="shared" si="5"/>
        <v>31</v>
      </c>
      <c r="K12" s="3">
        <f t="shared" ref="K12" si="6">((F12-G12)/$C12)*100</f>
        <v>4</v>
      </c>
    </row>
    <row r="13" spans="1:12" x14ac:dyDescent="0.35">
      <c r="H13" t="s">
        <v>13</v>
      </c>
      <c r="I13" s="4">
        <f>AVERAGE(I10:I12)</f>
        <v>24.100000000000005</v>
      </c>
      <c r="J13" s="4">
        <f t="shared" ref="J13" si="7">AVERAGE(J10:J12)</f>
        <v>27.833333333333332</v>
      </c>
      <c r="K13" s="4">
        <f t="shared" ref="K13" si="8">AVERAGE(K10:K12)</f>
        <v>3.7666666666666671</v>
      </c>
    </row>
    <row r="15" spans="1:12" x14ac:dyDescent="0.35">
      <c r="A15" s="15" t="s">
        <v>0</v>
      </c>
      <c r="B15" s="15" t="s">
        <v>1</v>
      </c>
      <c r="C15" s="15" t="s">
        <v>7</v>
      </c>
      <c r="D15" s="15"/>
      <c r="E15" s="15"/>
      <c r="F15" s="15"/>
      <c r="G15" s="15"/>
      <c r="I15" s="16" t="s">
        <v>9</v>
      </c>
      <c r="J15" s="16"/>
      <c r="K15" s="16"/>
    </row>
    <row r="16" spans="1:12" x14ac:dyDescent="0.35">
      <c r="A16" s="15"/>
      <c r="B16" s="15"/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I16" s="1" t="s">
        <v>10</v>
      </c>
      <c r="J16" s="1" t="s">
        <v>11</v>
      </c>
      <c r="K16" s="1" t="s">
        <v>12</v>
      </c>
    </row>
    <row r="17" spans="1:11" x14ac:dyDescent="0.35">
      <c r="A17" s="15" t="s">
        <v>15</v>
      </c>
      <c r="B17" s="2">
        <v>1</v>
      </c>
      <c r="C17" s="5">
        <v>1</v>
      </c>
      <c r="D17">
        <v>0.65300000000000002</v>
      </c>
      <c r="E17" s="5">
        <v>0.35399999999999998</v>
      </c>
      <c r="F17">
        <v>3.5999999999999997E-2</v>
      </c>
      <c r="G17">
        <v>-1.9E-2</v>
      </c>
      <c r="I17">
        <f>((E17-F17)/$C17)*100</f>
        <v>31.8</v>
      </c>
      <c r="J17" s="3">
        <f>((D17-E17)/$C17)*100</f>
        <v>29.900000000000006</v>
      </c>
      <c r="K17">
        <f>((F17-G17)/$C17)*100</f>
        <v>5.4999999999999991</v>
      </c>
    </row>
    <row r="18" spans="1:11" x14ac:dyDescent="0.35">
      <c r="A18" s="15"/>
      <c r="B18" s="2">
        <v>2</v>
      </c>
      <c r="C18" s="5">
        <v>1</v>
      </c>
      <c r="D18">
        <v>0.64100000000000001</v>
      </c>
      <c r="E18">
        <v>0.34100000000000003</v>
      </c>
      <c r="F18">
        <v>2.1999999999999999E-2</v>
      </c>
      <c r="G18">
        <v>-2E-3</v>
      </c>
      <c r="I18">
        <f t="shared" ref="I18:I19" si="9">((E18-F18)/$C18)*100</f>
        <v>31.900000000000002</v>
      </c>
      <c r="J18" s="3">
        <f t="shared" ref="J18:J19" si="10">((D18-E18)/$C18)*100</f>
        <v>30</v>
      </c>
      <c r="K18">
        <f t="shared" ref="K18:K19" si="11">((F18-G18)/$C18)*100</f>
        <v>2.4</v>
      </c>
    </row>
    <row r="19" spans="1:11" x14ac:dyDescent="0.35">
      <c r="A19" s="15"/>
      <c r="B19" s="2">
        <v>3</v>
      </c>
      <c r="C19" s="5">
        <v>1</v>
      </c>
      <c r="D19">
        <v>0.58199999999999996</v>
      </c>
      <c r="E19">
        <v>0.30499999999999999</v>
      </c>
      <c r="F19">
        <v>2.7E-2</v>
      </c>
      <c r="G19" s="5">
        <v>-0.01</v>
      </c>
      <c r="I19">
        <f t="shared" si="9"/>
        <v>27.799999999999997</v>
      </c>
      <c r="J19" s="3">
        <f t="shared" si="10"/>
        <v>27.699999999999996</v>
      </c>
      <c r="K19">
        <f t="shared" si="11"/>
        <v>3.6999999999999997</v>
      </c>
    </row>
    <row r="20" spans="1:11" x14ac:dyDescent="0.35">
      <c r="H20" t="s">
        <v>13</v>
      </c>
      <c r="I20" s="4">
        <f>AVERAGE(I17:I19)</f>
        <v>30.5</v>
      </c>
      <c r="J20" s="4">
        <f t="shared" ref="J20" si="12">AVERAGE(J17:J19)</f>
        <v>29.2</v>
      </c>
      <c r="K20" s="4">
        <f t="shared" ref="K20" si="13">AVERAGE(K17:K19)</f>
        <v>3.8666666666666658</v>
      </c>
    </row>
    <row r="22" spans="1:11" x14ac:dyDescent="0.35">
      <c r="A22" s="15" t="s">
        <v>0</v>
      </c>
      <c r="B22" s="15" t="s">
        <v>1</v>
      </c>
      <c r="C22" s="15" t="s">
        <v>7</v>
      </c>
      <c r="D22" s="15"/>
      <c r="E22" s="15"/>
      <c r="F22" s="15"/>
      <c r="G22" s="15"/>
      <c r="I22" s="16" t="s">
        <v>9</v>
      </c>
      <c r="J22" s="16"/>
      <c r="K22" s="16"/>
    </row>
    <row r="23" spans="1:11" x14ac:dyDescent="0.35">
      <c r="A23" s="15"/>
      <c r="B23" s="15"/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I23" s="1" t="s">
        <v>10</v>
      </c>
      <c r="J23" s="1" t="s">
        <v>11</v>
      </c>
      <c r="K23" s="1" t="s">
        <v>12</v>
      </c>
    </row>
    <row r="24" spans="1:11" x14ac:dyDescent="0.35">
      <c r="A24" s="15" t="s">
        <v>16</v>
      </c>
      <c r="B24" s="2">
        <v>1</v>
      </c>
      <c r="C24" s="5">
        <v>1</v>
      </c>
      <c r="D24">
        <v>0.65700000000000003</v>
      </c>
      <c r="E24" s="5">
        <v>0.441</v>
      </c>
      <c r="F24">
        <v>8.6999999999999994E-2</v>
      </c>
      <c r="G24" s="5">
        <v>0</v>
      </c>
      <c r="I24">
        <f>((E24-F24)/$C24)*100</f>
        <v>35.4</v>
      </c>
      <c r="J24" s="3">
        <f>((D24-E24)/$C24)*100</f>
        <v>21.6</v>
      </c>
      <c r="K24">
        <f>((F24-G24)/$C24)*100</f>
        <v>8.6999999999999993</v>
      </c>
    </row>
    <row r="25" spans="1:11" x14ac:dyDescent="0.35">
      <c r="A25" s="15"/>
      <c r="B25" s="2">
        <v>2</v>
      </c>
      <c r="C25" s="5">
        <v>1</v>
      </c>
      <c r="D25">
        <v>0.70299999999999996</v>
      </c>
      <c r="E25">
        <v>0.45400000000000001</v>
      </c>
      <c r="F25">
        <v>9.9000000000000005E-2</v>
      </c>
      <c r="G25" s="5">
        <v>0</v>
      </c>
      <c r="I25">
        <f t="shared" ref="I25:I26" si="14">((E25-F25)/$C25)*100</f>
        <v>35.5</v>
      </c>
      <c r="J25" s="3">
        <f t="shared" ref="J25:J26" si="15">((D25-E25)/$C25)*100</f>
        <v>24.899999999999995</v>
      </c>
      <c r="K25">
        <f>((F25-G25)/$C25)*100</f>
        <v>9.9</v>
      </c>
    </row>
    <row r="26" spans="1:11" x14ac:dyDescent="0.35">
      <c r="A26" s="15"/>
      <c r="B26" s="2">
        <v>3</v>
      </c>
      <c r="C26" s="5">
        <v>1</v>
      </c>
      <c r="D26">
        <v>0.67200000000000004</v>
      </c>
      <c r="E26">
        <v>0.46400000000000002</v>
      </c>
      <c r="F26">
        <v>0.10199999999999999</v>
      </c>
      <c r="G26">
        <v>1E-3</v>
      </c>
      <c r="I26">
        <f t="shared" si="14"/>
        <v>36.200000000000003</v>
      </c>
      <c r="J26" s="3">
        <f t="shared" si="15"/>
        <v>20.8</v>
      </c>
      <c r="K26">
        <f t="shared" ref="K26" si="16">((F26-G26)/$C26)*100</f>
        <v>10.1</v>
      </c>
    </row>
    <row r="27" spans="1:11" x14ac:dyDescent="0.35">
      <c r="H27" t="s">
        <v>13</v>
      </c>
      <c r="I27" s="4">
        <f>AVERAGE(I24:I26)</f>
        <v>35.700000000000003</v>
      </c>
      <c r="J27" s="4">
        <f t="shared" ref="J27" si="17">AVERAGE(J24:J26)</f>
        <v>22.433333333333334</v>
      </c>
      <c r="K27" s="4">
        <f t="shared" ref="K27" si="18">AVERAGE(K24:K26)</f>
        <v>9.5666666666666682</v>
      </c>
    </row>
  </sheetData>
  <mergeCells count="20">
    <mergeCell ref="I22:K22"/>
    <mergeCell ref="A24:A26"/>
    <mergeCell ref="B8:B9"/>
    <mergeCell ref="C8:G8"/>
    <mergeCell ref="I8:K8"/>
    <mergeCell ref="A10:A12"/>
    <mergeCell ref="A15:A16"/>
    <mergeCell ref="B15:B16"/>
    <mergeCell ref="C15:G15"/>
    <mergeCell ref="I15:K15"/>
    <mergeCell ref="A17:A19"/>
    <mergeCell ref="A22:A23"/>
    <mergeCell ref="B22:B23"/>
    <mergeCell ref="C22:G22"/>
    <mergeCell ref="A8:A9"/>
    <mergeCell ref="A1:A2"/>
    <mergeCell ref="B1:B2"/>
    <mergeCell ref="C1:G1"/>
    <mergeCell ref="A3:A5"/>
    <mergeCell ref="I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6E71-B9B0-4809-8224-322EA2B3CC21}">
  <dimension ref="A1:O19"/>
  <sheetViews>
    <sheetView topLeftCell="I1" workbookViewId="0">
      <selection activeCell="O2" sqref="O2:O4"/>
    </sheetView>
  </sheetViews>
  <sheetFormatPr defaultRowHeight="14.5" x14ac:dyDescent="0.35"/>
  <cols>
    <col min="1" max="1" width="13.26953125" bestFit="1" customWidth="1"/>
    <col min="2" max="2" width="4.26953125" customWidth="1"/>
    <col min="6" max="6" width="8.54296875" bestFit="1" customWidth="1"/>
    <col min="7" max="7" width="10.7265625" bestFit="1" customWidth="1"/>
    <col min="10" max="10" width="13.54296875" bestFit="1" customWidth="1"/>
    <col min="15" max="15" width="8.6328125" customWidth="1"/>
  </cols>
  <sheetData>
    <row r="1" spans="1:15" x14ac:dyDescent="0.35">
      <c r="A1" t="s">
        <v>0</v>
      </c>
      <c r="B1" t="s">
        <v>1</v>
      </c>
      <c r="C1" t="s">
        <v>18</v>
      </c>
      <c r="D1" t="s">
        <v>17</v>
      </c>
      <c r="E1" t="s">
        <v>19</v>
      </c>
      <c r="F1" t="s">
        <v>20</v>
      </c>
      <c r="J1" t="s">
        <v>0</v>
      </c>
      <c r="K1" t="s">
        <v>1</v>
      </c>
      <c r="L1" t="s">
        <v>18</v>
      </c>
      <c r="M1" t="s">
        <v>17</v>
      </c>
      <c r="N1" t="s">
        <v>19</v>
      </c>
      <c r="O1" t="s">
        <v>20</v>
      </c>
    </row>
    <row r="2" spans="1:15" x14ac:dyDescent="0.35">
      <c r="A2" t="s">
        <v>16</v>
      </c>
      <c r="B2" s="1">
        <v>1</v>
      </c>
      <c r="C2" s="5">
        <v>1</v>
      </c>
      <c r="D2">
        <v>0.127</v>
      </c>
      <c r="E2">
        <f>(D2/C2)*100</f>
        <v>12.7</v>
      </c>
      <c r="F2" s="17">
        <f>AVERAGE(E2:E4)</f>
        <v>12.033333333333331</v>
      </c>
      <c r="J2" t="s">
        <v>16</v>
      </c>
      <c r="K2" s="1">
        <v>1</v>
      </c>
      <c r="L2" s="5">
        <v>1</v>
      </c>
      <c r="M2" s="5">
        <v>0.3221</v>
      </c>
      <c r="N2" s="3">
        <f>(M2/L2)*100</f>
        <v>32.21</v>
      </c>
      <c r="O2" s="18">
        <f>AVERAGE(N2:N4)</f>
        <v>34.443333333333335</v>
      </c>
    </row>
    <row r="3" spans="1:15" x14ac:dyDescent="0.35">
      <c r="B3" s="1">
        <v>2</v>
      </c>
      <c r="C3" s="5">
        <v>1</v>
      </c>
      <c r="D3">
        <v>4.3999999999999997E-2</v>
      </c>
      <c r="E3" s="4">
        <f t="shared" ref="E3:E4" si="0">(D3/C3)*100</f>
        <v>4.3999999999999995</v>
      </c>
      <c r="F3" s="17"/>
      <c r="G3" t="s">
        <v>25</v>
      </c>
      <c r="K3" s="1">
        <v>2</v>
      </c>
      <c r="L3" s="5">
        <v>1</v>
      </c>
      <c r="M3" s="5">
        <v>0.21579999999999999</v>
      </c>
      <c r="N3" s="3">
        <f t="shared" ref="N3:N4" si="1">(M3/L3)*100</f>
        <v>21.58</v>
      </c>
      <c r="O3" s="18"/>
    </row>
    <row r="4" spans="1:15" x14ac:dyDescent="0.35">
      <c r="B4" s="1">
        <v>3</v>
      </c>
      <c r="C4" s="5">
        <v>1</v>
      </c>
      <c r="D4" s="5">
        <v>0.19</v>
      </c>
      <c r="E4" s="3">
        <f t="shared" si="0"/>
        <v>19</v>
      </c>
      <c r="F4" s="17"/>
      <c r="K4" s="1">
        <v>3</v>
      </c>
      <c r="L4" s="5">
        <v>1</v>
      </c>
      <c r="M4" s="5">
        <v>0.49540000000000001</v>
      </c>
      <c r="N4" s="3">
        <f t="shared" si="1"/>
        <v>49.54</v>
      </c>
      <c r="O4" s="18"/>
    </row>
    <row r="6" spans="1:15" x14ac:dyDescent="0.35">
      <c r="A6" t="s">
        <v>0</v>
      </c>
      <c r="B6" t="s">
        <v>1</v>
      </c>
      <c r="C6" t="s">
        <v>18</v>
      </c>
      <c r="D6" t="s">
        <v>17</v>
      </c>
      <c r="E6" t="s">
        <v>19</v>
      </c>
      <c r="F6" t="s">
        <v>20</v>
      </c>
      <c r="J6" t="s">
        <v>0</v>
      </c>
      <c r="K6" t="s">
        <v>1</v>
      </c>
      <c r="L6" t="s">
        <v>18</v>
      </c>
      <c r="M6" t="s">
        <v>17</v>
      </c>
      <c r="N6" t="s">
        <v>19</v>
      </c>
      <c r="O6" t="s">
        <v>20</v>
      </c>
    </row>
    <row r="7" spans="1:15" x14ac:dyDescent="0.35">
      <c r="A7" t="s">
        <v>15</v>
      </c>
      <c r="B7" s="1">
        <v>1</v>
      </c>
      <c r="C7" s="5">
        <v>0.5</v>
      </c>
      <c r="F7" s="17"/>
      <c r="J7" t="s">
        <v>15</v>
      </c>
      <c r="K7" s="1">
        <v>1</v>
      </c>
      <c r="L7" s="5">
        <v>0.5</v>
      </c>
      <c r="M7">
        <v>0.221</v>
      </c>
      <c r="N7" s="3">
        <f>(M7/L7)*100</f>
        <v>44.2</v>
      </c>
      <c r="O7" s="18">
        <f>AVERAGE(N7,N8,N9)</f>
        <v>58.88</v>
      </c>
    </row>
    <row r="8" spans="1:15" x14ac:dyDescent="0.35">
      <c r="B8" s="1">
        <v>2</v>
      </c>
      <c r="C8" s="5">
        <v>0.5</v>
      </c>
      <c r="E8" s="4"/>
      <c r="F8" s="15"/>
      <c r="G8" t="s">
        <v>25</v>
      </c>
      <c r="K8" s="1">
        <v>2</v>
      </c>
      <c r="L8" s="5">
        <v>0.5</v>
      </c>
      <c r="M8">
        <v>0.30299999999999999</v>
      </c>
      <c r="N8" s="3">
        <f t="shared" ref="N8:N9" si="2">(M8/L8)*100</f>
        <v>60.6</v>
      </c>
      <c r="O8" s="15"/>
    </row>
    <row r="9" spans="1:15" x14ac:dyDescent="0.35">
      <c r="B9" s="1">
        <v>3</v>
      </c>
      <c r="C9" s="5">
        <v>0.5</v>
      </c>
      <c r="D9" s="5"/>
      <c r="E9" s="3"/>
      <c r="F9" s="15"/>
      <c r="K9" s="1">
        <v>3</v>
      </c>
      <c r="L9" s="5">
        <v>0.5</v>
      </c>
      <c r="M9" s="5">
        <v>0.35920000000000002</v>
      </c>
      <c r="N9" s="3">
        <f t="shared" si="2"/>
        <v>71.84</v>
      </c>
      <c r="O9" s="15"/>
    </row>
    <row r="11" spans="1:15" x14ac:dyDescent="0.35">
      <c r="A11" t="s">
        <v>0</v>
      </c>
      <c r="B11" t="s">
        <v>1</v>
      </c>
      <c r="C11" t="s">
        <v>18</v>
      </c>
      <c r="D11" t="s">
        <v>17</v>
      </c>
      <c r="E11" t="s">
        <v>19</v>
      </c>
      <c r="F11" t="s">
        <v>20</v>
      </c>
      <c r="J11" t="s">
        <v>0</v>
      </c>
      <c r="K11" t="s">
        <v>1</v>
      </c>
      <c r="L11" t="s">
        <v>18</v>
      </c>
      <c r="M11" t="s">
        <v>17</v>
      </c>
      <c r="N11" t="s">
        <v>19</v>
      </c>
      <c r="O11" t="s">
        <v>20</v>
      </c>
    </row>
    <row r="12" spans="1:15" x14ac:dyDescent="0.35">
      <c r="A12" t="s">
        <v>14</v>
      </c>
      <c r="B12" s="1">
        <v>1</v>
      </c>
      <c r="C12" s="5">
        <v>1</v>
      </c>
      <c r="D12" s="5">
        <v>0.26</v>
      </c>
      <c r="E12" s="3">
        <f>(D12/C12)*100</f>
        <v>26</v>
      </c>
      <c r="F12" s="17">
        <f>AVERAGE(E12:E14)</f>
        <v>26.866666666666664</v>
      </c>
      <c r="J12" t="s">
        <v>14</v>
      </c>
      <c r="K12" s="1">
        <v>1</v>
      </c>
      <c r="L12" s="5">
        <v>1</v>
      </c>
      <c r="M12" s="5">
        <v>0.45229999999999998</v>
      </c>
      <c r="N12" s="3">
        <f>(M12/L12)*100</f>
        <v>45.23</v>
      </c>
      <c r="O12" s="17">
        <f>AVERAGE(N12:N14)</f>
        <v>51.77</v>
      </c>
    </row>
    <row r="13" spans="1:15" x14ac:dyDescent="0.35">
      <c r="B13" s="1">
        <v>2</v>
      </c>
      <c r="C13" s="5">
        <v>1</v>
      </c>
      <c r="D13">
        <v>0.28599999999999998</v>
      </c>
      <c r="E13">
        <f t="shared" ref="E13:E14" si="3">(D13/C13)*100</f>
        <v>28.599999999999998</v>
      </c>
      <c r="F13" s="17"/>
      <c r="G13" t="s">
        <v>25</v>
      </c>
      <c r="K13" s="1">
        <v>2</v>
      </c>
      <c r="L13" s="5">
        <v>1</v>
      </c>
      <c r="M13" s="5">
        <v>0.63749999999999996</v>
      </c>
      <c r="N13" s="3">
        <f t="shared" ref="N13:N14" si="4">(M13/L13)*100</f>
        <v>63.749999999999993</v>
      </c>
      <c r="O13" s="17"/>
    </row>
    <row r="14" spans="1:15" x14ac:dyDescent="0.35">
      <c r="B14" s="1">
        <v>3</v>
      </c>
      <c r="C14" s="5">
        <v>1</v>
      </c>
      <c r="D14" s="5">
        <v>0.26</v>
      </c>
      <c r="E14" s="3">
        <f t="shared" si="3"/>
        <v>26</v>
      </c>
      <c r="F14" s="17"/>
      <c r="K14" s="1">
        <v>3</v>
      </c>
      <c r="L14" s="5">
        <v>1</v>
      </c>
      <c r="M14" s="5">
        <v>0.46329999999999999</v>
      </c>
      <c r="N14" s="3">
        <f t="shared" si="4"/>
        <v>46.33</v>
      </c>
      <c r="O14" s="17"/>
    </row>
    <row r="16" spans="1:15" x14ac:dyDescent="0.35">
      <c r="A16" t="s">
        <v>0</v>
      </c>
      <c r="B16" t="s">
        <v>1</v>
      </c>
      <c r="C16" t="s">
        <v>18</v>
      </c>
      <c r="D16" t="s">
        <v>17</v>
      </c>
      <c r="E16" t="s">
        <v>19</v>
      </c>
      <c r="F16" t="s">
        <v>20</v>
      </c>
      <c r="J16" t="s">
        <v>0</v>
      </c>
      <c r="K16" t="s">
        <v>1</v>
      </c>
      <c r="L16" t="s">
        <v>18</v>
      </c>
      <c r="M16" t="s">
        <v>17</v>
      </c>
      <c r="N16" t="s">
        <v>19</v>
      </c>
      <c r="O16" t="s">
        <v>20</v>
      </c>
    </row>
    <row r="17" spans="1:15" x14ac:dyDescent="0.35">
      <c r="A17" t="s">
        <v>8</v>
      </c>
      <c r="B17" s="1">
        <v>1</v>
      </c>
      <c r="C17" s="5">
        <v>1</v>
      </c>
      <c r="D17" s="5">
        <v>0.307</v>
      </c>
      <c r="E17">
        <f>(D17/C17)*100</f>
        <v>30.7</v>
      </c>
      <c r="F17" s="15">
        <f>AVERAGE(E17:E19)</f>
        <v>34.300000000000004</v>
      </c>
      <c r="J17" t="s">
        <v>8</v>
      </c>
      <c r="K17" s="1">
        <v>1</v>
      </c>
      <c r="L17" s="5">
        <v>1</v>
      </c>
      <c r="M17" s="5">
        <v>0.49130000000000001</v>
      </c>
      <c r="N17">
        <f>(M17/L17)*100</f>
        <v>49.13</v>
      </c>
      <c r="O17" s="17">
        <f>AVERAGE(N17:N19)</f>
        <v>43.276666666666664</v>
      </c>
    </row>
    <row r="18" spans="1:15" x14ac:dyDescent="0.35">
      <c r="B18" s="1">
        <v>2</v>
      </c>
      <c r="C18" s="5">
        <v>1</v>
      </c>
      <c r="D18" s="5">
        <v>0.36499999999999999</v>
      </c>
      <c r="E18">
        <f t="shared" ref="E18:E19" si="5">(D18/C18)*100</f>
        <v>36.5</v>
      </c>
      <c r="F18" s="15"/>
      <c r="G18" t="s">
        <v>25</v>
      </c>
      <c r="K18" s="1">
        <v>2</v>
      </c>
      <c r="L18" s="5">
        <v>1</v>
      </c>
      <c r="M18" s="5">
        <v>0.307</v>
      </c>
      <c r="N18">
        <f t="shared" ref="N18:N19" si="6">(M18/L18)*100</f>
        <v>30.7</v>
      </c>
      <c r="O18" s="17"/>
    </row>
    <row r="19" spans="1:15" x14ac:dyDescent="0.35">
      <c r="B19" s="1">
        <v>3</v>
      </c>
      <c r="C19" s="5">
        <v>1</v>
      </c>
      <c r="D19" s="5">
        <v>0.35699999999999998</v>
      </c>
      <c r="E19">
        <f t="shared" si="5"/>
        <v>35.699999999999996</v>
      </c>
      <c r="F19" s="15"/>
      <c r="K19" s="1">
        <v>3</v>
      </c>
      <c r="L19" s="5">
        <v>1</v>
      </c>
      <c r="M19" s="5">
        <v>0.5</v>
      </c>
      <c r="N19" s="4">
        <f t="shared" si="6"/>
        <v>50</v>
      </c>
      <c r="O19" s="17"/>
    </row>
  </sheetData>
  <mergeCells count="8">
    <mergeCell ref="F2:F4"/>
    <mergeCell ref="F7:F9"/>
    <mergeCell ref="F12:F14"/>
    <mergeCell ref="F17:F19"/>
    <mergeCell ref="O2:O4"/>
    <mergeCell ref="O7:O9"/>
    <mergeCell ref="O12:O14"/>
    <mergeCell ref="O17:O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628E-68FF-4CF5-9F74-33EF6B6F4421}">
  <dimension ref="A1:Q30"/>
  <sheetViews>
    <sheetView tabSelected="1" topLeftCell="A2" workbookViewId="0">
      <selection activeCell="P29" sqref="P29"/>
    </sheetView>
  </sheetViews>
  <sheetFormatPr defaultRowHeight="14.5" x14ac:dyDescent="0.35"/>
  <cols>
    <col min="1" max="1" width="13.26953125" bestFit="1" customWidth="1"/>
    <col min="2" max="2" width="5.1796875" customWidth="1"/>
    <col min="7" max="7" width="11.6328125" bestFit="1" customWidth="1"/>
    <col min="9" max="9" width="9.36328125" bestFit="1" customWidth="1"/>
    <col min="11" max="11" width="13.54296875" bestFit="1" customWidth="1"/>
  </cols>
  <sheetData>
    <row r="1" spans="1:17" x14ac:dyDescent="0.35">
      <c r="A1" s="19" t="s">
        <v>133</v>
      </c>
      <c r="B1" s="19"/>
      <c r="C1" s="19"/>
      <c r="D1" s="19"/>
      <c r="E1" s="19"/>
      <c r="F1" s="19"/>
      <c r="G1" s="19"/>
    </row>
    <row r="2" spans="1:17" x14ac:dyDescent="0.35">
      <c r="A2" s="2" t="s">
        <v>0</v>
      </c>
      <c r="B2" s="2" t="s">
        <v>1</v>
      </c>
      <c r="C2" s="6" t="s">
        <v>21</v>
      </c>
      <c r="D2" s="2" t="s">
        <v>22</v>
      </c>
      <c r="E2" s="2" t="s">
        <v>23</v>
      </c>
      <c r="G2" s="2" t="s">
        <v>24</v>
      </c>
      <c r="I2" s="4"/>
    </row>
    <row r="3" spans="1:17" x14ac:dyDescent="0.35">
      <c r="A3" s="15" t="s">
        <v>16</v>
      </c>
      <c r="B3" s="1">
        <v>1</v>
      </c>
      <c r="C3">
        <v>3.9319999999999999</v>
      </c>
      <c r="D3">
        <v>4.0540000000000003</v>
      </c>
      <c r="E3" s="5">
        <v>4.04</v>
      </c>
      <c r="G3" s="4">
        <f>(D3-E3)/(D3-C3)*100</f>
        <v>11.475409836065735</v>
      </c>
    </row>
    <row r="4" spans="1:17" x14ac:dyDescent="0.35">
      <c r="A4" s="15"/>
      <c r="B4" s="1">
        <v>2</v>
      </c>
      <c r="C4">
        <v>4.1230000000000002</v>
      </c>
      <c r="D4">
        <v>4.1449999999999996</v>
      </c>
      <c r="E4">
        <v>4.1429999999999998</v>
      </c>
      <c r="G4" s="4">
        <f>(D4-E4)/(D4-C4)*100</f>
        <v>9.0909090909083563</v>
      </c>
    </row>
    <row r="5" spans="1:17" x14ac:dyDescent="0.35">
      <c r="A5" s="15"/>
      <c r="B5" s="1">
        <v>3</v>
      </c>
      <c r="C5">
        <v>4.0359999999999996</v>
      </c>
      <c r="D5">
        <v>4.2249999999999996</v>
      </c>
      <c r="E5">
        <v>4.2039999999999997</v>
      </c>
      <c r="G5" s="4">
        <f>(D5-E5)/(D5-C5)*100</f>
        <v>11.111111111111059</v>
      </c>
    </row>
    <row r="6" spans="1:17" x14ac:dyDescent="0.35">
      <c r="F6" t="s">
        <v>13</v>
      </c>
      <c r="G6" s="4">
        <f>AVERAGE(G3:G5)</f>
        <v>10.559143346028383</v>
      </c>
    </row>
    <row r="7" spans="1:17" x14ac:dyDescent="0.35">
      <c r="K7" s="19" t="s">
        <v>132</v>
      </c>
      <c r="L7" s="19"/>
      <c r="M7" s="19"/>
      <c r="N7" s="19"/>
      <c r="O7" s="19"/>
      <c r="P7" s="19"/>
      <c r="Q7" s="19"/>
    </row>
    <row r="8" spans="1:17" x14ac:dyDescent="0.35">
      <c r="A8" s="2" t="s">
        <v>0</v>
      </c>
      <c r="B8" s="2" t="s">
        <v>1</v>
      </c>
      <c r="C8" s="6" t="s">
        <v>21</v>
      </c>
      <c r="D8" s="2" t="s">
        <v>22</v>
      </c>
      <c r="E8" s="2" t="s">
        <v>23</v>
      </c>
      <c r="G8" s="2" t="s">
        <v>24</v>
      </c>
      <c r="K8" s="2" t="s">
        <v>0</v>
      </c>
      <c r="L8" s="2" t="s">
        <v>1</v>
      </c>
      <c r="M8" s="6" t="s">
        <v>21</v>
      </c>
      <c r="N8" s="2" t="s">
        <v>22</v>
      </c>
      <c r="O8" s="2" t="s">
        <v>23</v>
      </c>
      <c r="Q8" s="2" t="s">
        <v>24</v>
      </c>
    </row>
    <row r="9" spans="1:17" x14ac:dyDescent="0.35">
      <c r="A9" s="15" t="s">
        <v>15</v>
      </c>
      <c r="B9" s="1">
        <v>1</v>
      </c>
      <c r="C9">
        <v>4.0549999999999997</v>
      </c>
      <c r="D9" s="5">
        <v>4.2</v>
      </c>
      <c r="E9" s="5">
        <v>4.194</v>
      </c>
      <c r="G9" s="4">
        <f>(D9-E9)/(D9-C9)*100</f>
        <v>4.1379310344829019</v>
      </c>
      <c r="K9" s="15" t="s">
        <v>16</v>
      </c>
      <c r="L9" s="1">
        <v>1</v>
      </c>
      <c r="M9">
        <v>3.9390000000000001</v>
      </c>
      <c r="N9">
        <v>4.0380000000000003</v>
      </c>
      <c r="O9" s="5">
        <v>4.032</v>
      </c>
      <c r="Q9" s="4">
        <f>(N9-O9)/(N9-M9)*100</f>
        <v>6.0606060606062782</v>
      </c>
    </row>
    <row r="10" spans="1:17" x14ac:dyDescent="0.35">
      <c r="A10" s="15"/>
      <c r="B10" s="1">
        <v>2</v>
      </c>
      <c r="C10">
        <v>4.1260000000000003</v>
      </c>
      <c r="D10">
        <v>4.2720000000000002</v>
      </c>
      <c r="E10">
        <v>4.2649999999999997</v>
      </c>
      <c r="G10" s="4">
        <f>(D10-E10)/(D10-C10)*100</f>
        <v>4.7945205479455932</v>
      </c>
      <c r="K10" s="15"/>
      <c r="L10" s="1">
        <v>2</v>
      </c>
      <c r="M10">
        <v>4.0640000000000001</v>
      </c>
      <c r="N10">
        <v>4.1479999999999997</v>
      </c>
      <c r="O10">
        <v>4.1429999999999998</v>
      </c>
      <c r="Q10" s="4">
        <f>(N10-O10)/(N10-M10)*100</f>
        <v>5.9523809523808513</v>
      </c>
    </row>
    <row r="11" spans="1:17" x14ac:dyDescent="0.35">
      <c r="A11" s="15"/>
      <c r="B11" s="1">
        <v>3</v>
      </c>
      <c r="C11">
        <v>4.0330000000000004</v>
      </c>
      <c r="D11">
        <v>4.1779999999999999</v>
      </c>
      <c r="E11">
        <v>4.173</v>
      </c>
      <c r="G11" s="4">
        <f>(D11-E11)/(D11-C11)*100</f>
        <v>3.4482758620689022</v>
      </c>
      <c r="K11" s="15"/>
      <c r="L11" s="1">
        <v>3</v>
      </c>
      <c r="M11">
        <v>4.0519999999999996</v>
      </c>
      <c r="N11">
        <v>4.1639999999999997</v>
      </c>
      <c r="O11">
        <v>4.1589999999999998</v>
      </c>
      <c r="Q11" s="4">
        <f>(N11-O11)/(N11-M11)*100</f>
        <v>4.4642857142856149</v>
      </c>
    </row>
    <row r="12" spans="1:17" x14ac:dyDescent="0.35">
      <c r="F12" t="s">
        <v>13</v>
      </c>
      <c r="G12" s="4">
        <f>AVERAGE(G9:G11)</f>
        <v>4.1269091481657991</v>
      </c>
      <c r="P12" t="s">
        <v>13</v>
      </c>
      <c r="Q12" s="4">
        <f>AVERAGE(Q9:Q11)</f>
        <v>5.4924242424242484</v>
      </c>
    </row>
    <row r="14" spans="1:17" x14ac:dyDescent="0.35">
      <c r="A14" s="2" t="s">
        <v>0</v>
      </c>
      <c r="B14" s="2" t="s">
        <v>1</v>
      </c>
      <c r="C14" s="6" t="s">
        <v>21</v>
      </c>
      <c r="D14" s="2" t="s">
        <v>22</v>
      </c>
      <c r="E14" s="2" t="s">
        <v>23</v>
      </c>
      <c r="G14" s="2" t="s">
        <v>24</v>
      </c>
      <c r="K14" s="2" t="s">
        <v>0</v>
      </c>
      <c r="L14" s="2" t="s">
        <v>1</v>
      </c>
      <c r="M14" s="6" t="s">
        <v>21</v>
      </c>
      <c r="N14" s="2" t="s">
        <v>22</v>
      </c>
      <c r="O14" s="2" t="s">
        <v>23</v>
      </c>
      <c r="Q14" s="2" t="s">
        <v>24</v>
      </c>
    </row>
    <row r="15" spans="1:17" x14ac:dyDescent="0.35">
      <c r="A15" s="15" t="s">
        <v>14</v>
      </c>
      <c r="B15" s="1">
        <v>1</v>
      </c>
      <c r="C15">
        <v>3.9249999999999998</v>
      </c>
      <c r="D15">
        <v>4.1849999999999996</v>
      </c>
      <c r="E15" s="5">
        <v>4.1580000000000004</v>
      </c>
      <c r="G15" s="4">
        <f>(D15-E15)/(D15-C15)*100</f>
        <v>10.384615384615103</v>
      </c>
      <c r="K15" s="15" t="s">
        <v>8</v>
      </c>
      <c r="L15" s="1">
        <v>1</v>
      </c>
      <c r="M15">
        <v>3.7879999999999998</v>
      </c>
      <c r="N15" s="5">
        <v>3.8820000000000001</v>
      </c>
      <c r="O15" s="5">
        <v>3.8740000000000001</v>
      </c>
      <c r="Q15" s="4">
        <f>(N15-O15)/(N15-M15)*100</f>
        <v>8.5106382978723207</v>
      </c>
    </row>
    <row r="16" spans="1:17" x14ac:dyDescent="0.35">
      <c r="A16" s="15"/>
      <c r="B16" s="1">
        <v>2</v>
      </c>
      <c r="C16">
        <v>3.956</v>
      </c>
      <c r="D16">
        <v>4.242</v>
      </c>
      <c r="E16">
        <v>4.2149999999999999</v>
      </c>
      <c r="G16" s="4">
        <f>(D16-E16)/(D16-C16)*100</f>
        <v>9.4405594405594879</v>
      </c>
      <c r="K16" s="15"/>
      <c r="L16" s="1">
        <v>2</v>
      </c>
      <c r="M16">
        <v>3.8969999999999998</v>
      </c>
      <c r="N16">
        <v>3.9929999999999999</v>
      </c>
      <c r="O16">
        <v>3.9860000000000002</v>
      </c>
      <c r="Q16" s="4">
        <f>(N16-O16)/(N16-M16)*100</f>
        <v>7.2916666666663206</v>
      </c>
    </row>
    <row r="17" spans="1:17" x14ac:dyDescent="0.35">
      <c r="A17" s="15"/>
      <c r="B17" s="1">
        <v>3</v>
      </c>
      <c r="C17">
        <v>4.0270000000000001</v>
      </c>
      <c r="D17">
        <v>4.2880000000000003</v>
      </c>
      <c r="E17">
        <v>4.2640000000000002</v>
      </c>
      <c r="G17" s="4">
        <f>(D17-E17)/(D17-C17)*100</f>
        <v>9.1954022988505795</v>
      </c>
      <c r="K17" s="15"/>
      <c r="L17" s="1">
        <v>3</v>
      </c>
      <c r="M17">
        <v>4.0439999999999996</v>
      </c>
      <c r="N17">
        <v>4.141</v>
      </c>
      <c r="O17">
        <v>4.1349999999999998</v>
      </c>
      <c r="Q17" s="4">
        <f>(N17-O17)/(N17-M17)*100</f>
        <v>6.1855670103094864</v>
      </c>
    </row>
    <row r="18" spans="1:17" x14ac:dyDescent="0.35">
      <c r="F18" t="s">
        <v>13</v>
      </c>
      <c r="G18" s="4">
        <f>AVERAGE(G15:G17)</f>
        <v>9.6735257080083912</v>
      </c>
      <c r="P18" t="s">
        <v>13</v>
      </c>
      <c r="Q18" s="4">
        <f>AVERAGE(Q15:Q17)</f>
        <v>7.3292906582827095</v>
      </c>
    </row>
    <row r="20" spans="1:17" x14ac:dyDescent="0.35">
      <c r="A20" s="2" t="s">
        <v>0</v>
      </c>
      <c r="B20" s="2" t="s">
        <v>1</v>
      </c>
      <c r="C20" s="6" t="s">
        <v>21</v>
      </c>
      <c r="D20" s="2" t="s">
        <v>22</v>
      </c>
      <c r="E20" s="2" t="s">
        <v>23</v>
      </c>
      <c r="G20" s="2" t="s">
        <v>24</v>
      </c>
      <c r="K20" s="2" t="s">
        <v>0</v>
      </c>
      <c r="L20" s="2" t="s">
        <v>1</v>
      </c>
      <c r="M20" s="6" t="s">
        <v>21</v>
      </c>
      <c r="N20" s="2" t="s">
        <v>22</v>
      </c>
      <c r="O20" s="2" t="s">
        <v>23</v>
      </c>
      <c r="Q20" s="2" t="s">
        <v>24</v>
      </c>
    </row>
    <row r="21" spans="1:17" x14ac:dyDescent="0.35">
      <c r="A21" s="15" t="s">
        <v>8</v>
      </c>
      <c r="B21" s="1">
        <v>1</v>
      </c>
      <c r="C21">
        <v>3.923</v>
      </c>
      <c r="D21">
        <v>4.2329999999999997</v>
      </c>
      <c r="E21" s="5">
        <v>4.2140000000000004</v>
      </c>
      <c r="G21" s="4">
        <f>(D21-E21)/(D21-C21)*100</f>
        <v>6.1290322580642789</v>
      </c>
      <c r="K21" s="15" t="s">
        <v>14</v>
      </c>
      <c r="L21" s="1">
        <v>1</v>
      </c>
      <c r="M21">
        <v>3.9369999999999998</v>
      </c>
      <c r="N21">
        <v>4.0369999999999999</v>
      </c>
      <c r="O21" s="5">
        <v>4.0270000000000001</v>
      </c>
      <c r="Q21" s="4">
        <f>(N21-O21)/(N21-M21)*100</f>
        <v>9.999999999999778</v>
      </c>
    </row>
    <row r="22" spans="1:17" x14ac:dyDescent="0.35">
      <c r="A22" s="15"/>
      <c r="B22" s="1">
        <v>2</v>
      </c>
      <c r="C22">
        <v>3.9550000000000001</v>
      </c>
      <c r="D22">
        <v>4.3250000000000002</v>
      </c>
      <c r="E22">
        <v>4.3070000000000004</v>
      </c>
      <c r="G22" s="4">
        <f>(D22-E22)/(D22-C22)*100</f>
        <v>4.8648648648648072</v>
      </c>
      <c r="K22" s="15"/>
      <c r="L22" s="1">
        <v>2</v>
      </c>
      <c r="M22">
        <v>3.9319999999999999</v>
      </c>
      <c r="N22">
        <v>4.032</v>
      </c>
      <c r="O22">
        <v>4.0229999999999997</v>
      </c>
      <c r="Q22" s="4">
        <f>(N22-O22)/(N22-M22)*100</f>
        <v>9.0000000000003322</v>
      </c>
    </row>
    <row r="23" spans="1:17" x14ac:dyDescent="0.35">
      <c r="A23" s="15"/>
      <c r="B23" s="1">
        <v>3</v>
      </c>
      <c r="C23">
        <v>4.0270000000000001</v>
      </c>
      <c r="D23">
        <v>4.3860000000000001</v>
      </c>
      <c r="E23">
        <v>4.3650000000000002</v>
      </c>
      <c r="G23" s="4">
        <f>(D23-E23)/(D23-C23)*100</f>
        <v>5.8495821727019246</v>
      </c>
      <c r="K23" s="15"/>
      <c r="L23" s="1">
        <v>3</v>
      </c>
      <c r="M23" s="5">
        <v>4.1100000000000003</v>
      </c>
      <c r="N23" s="5">
        <v>4.21</v>
      </c>
      <c r="O23" s="5">
        <v>4.2</v>
      </c>
      <c r="Q23" s="4">
        <f>(N23-O23)/(N23-M23)*100</f>
        <v>9.9999999999998224</v>
      </c>
    </row>
    <row r="24" spans="1:17" x14ac:dyDescent="0.35">
      <c r="F24" t="s">
        <v>13</v>
      </c>
      <c r="G24" s="4">
        <f>AVERAGE(G21:G23)</f>
        <v>5.6144930985436696</v>
      </c>
      <c r="P24" t="s">
        <v>13</v>
      </c>
      <c r="Q24" s="4">
        <f>AVERAGE(Q21:Q23)</f>
        <v>9.6666666666666448</v>
      </c>
    </row>
    <row r="26" spans="1:17" x14ac:dyDescent="0.35">
      <c r="K26" s="2" t="s">
        <v>0</v>
      </c>
      <c r="L26" s="2" t="s">
        <v>1</v>
      </c>
      <c r="M26" s="6" t="s">
        <v>21</v>
      </c>
      <c r="N26" s="2" t="s">
        <v>22</v>
      </c>
      <c r="O26" s="2" t="s">
        <v>23</v>
      </c>
      <c r="Q26" s="2" t="s">
        <v>24</v>
      </c>
    </row>
    <row r="27" spans="1:17" x14ac:dyDescent="0.35">
      <c r="K27" s="15" t="s">
        <v>15</v>
      </c>
      <c r="L27" s="1">
        <v>1</v>
      </c>
      <c r="M27">
        <v>3.758</v>
      </c>
      <c r="N27">
        <v>3.871</v>
      </c>
      <c r="O27" s="5">
        <v>3.8660000000000001</v>
      </c>
      <c r="Q27" s="4">
        <f>(N27-O27)/(N27-M27)*100</f>
        <v>4.4247787610618534</v>
      </c>
    </row>
    <row r="28" spans="1:17" x14ac:dyDescent="0.35">
      <c r="K28" s="15"/>
      <c r="L28" s="1">
        <v>2</v>
      </c>
      <c r="M28" s="5">
        <v>3.8809999999999998</v>
      </c>
      <c r="N28">
        <v>3.9990000000000001</v>
      </c>
      <c r="O28">
        <v>3.992</v>
      </c>
      <c r="Q28" s="4">
        <f>(N28-O28)/(N28-M28)*100</f>
        <v>5.9322033898305913</v>
      </c>
    </row>
    <row r="29" spans="1:17" x14ac:dyDescent="0.35">
      <c r="K29" s="15"/>
      <c r="L29" s="1">
        <v>3</v>
      </c>
      <c r="M29" s="5">
        <v>3.7949999999999999</v>
      </c>
      <c r="N29">
        <v>3.907</v>
      </c>
      <c r="O29">
        <v>3.903</v>
      </c>
      <c r="Q29" s="4">
        <f>(N29-O29)/(N29-M29)*100</f>
        <v>3.5714285714285712</v>
      </c>
    </row>
    <row r="30" spans="1:17" x14ac:dyDescent="0.35">
      <c r="P30" t="s">
        <v>13</v>
      </c>
      <c r="Q30" s="4">
        <f>AVERAGE(Q27:Q29)</f>
        <v>4.6428035741070053</v>
      </c>
    </row>
  </sheetData>
  <mergeCells count="10">
    <mergeCell ref="A1:G1"/>
    <mergeCell ref="K7:Q7"/>
    <mergeCell ref="K27:K29"/>
    <mergeCell ref="A3:A5"/>
    <mergeCell ref="A9:A11"/>
    <mergeCell ref="A15:A17"/>
    <mergeCell ref="A21:A23"/>
    <mergeCell ref="K9:K11"/>
    <mergeCell ref="K15:K17"/>
    <mergeCell ref="K21:K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FA97-BCB6-4C95-8DA1-1B7872AF064B}">
  <dimension ref="A1:K27"/>
  <sheetViews>
    <sheetView zoomScale="67" zoomScaleNormal="100" workbookViewId="0">
      <selection activeCell="H7" sqref="H7"/>
    </sheetView>
  </sheetViews>
  <sheetFormatPr defaultRowHeight="14.5" x14ac:dyDescent="0.35"/>
  <cols>
    <col min="1" max="1" width="13.54296875" bestFit="1" customWidth="1"/>
    <col min="9" max="9" width="10.81640625" bestFit="1" customWidth="1"/>
    <col min="10" max="10" width="15.1796875" bestFit="1" customWidth="1"/>
    <col min="11" max="11" width="8.81640625" bestFit="1" customWidth="1"/>
  </cols>
  <sheetData>
    <row r="1" spans="1:11" x14ac:dyDescent="0.35">
      <c r="A1" s="15" t="s">
        <v>0</v>
      </c>
      <c r="B1" s="15" t="s">
        <v>1</v>
      </c>
      <c r="C1" s="15" t="s">
        <v>7</v>
      </c>
      <c r="D1" s="15"/>
      <c r="E1" s="15"/>
      <c r="F1" s="15"/>
      <c r="G1" s="15"/>
      <c r="I1" s="16" t="s">
        <v>9</v>
      </c>
      <c r="J1" s="16"/>
      <c r="K1" s="16"/>
    </row>
    <row r="2" spans="1:11" x14ac:dyDescent="0.35">
      <c r="A2" s="15"/>
      <c r="B2" s="15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" t="s">
        <v>10</v>
      </c>
      <c r="J2" s="1" t="s">
        <v>11</v>
      </c>
      <c r="K2" s="1" t="s">
        <v>12</v>
      </c>
    </row>
    <row r="3" spans="1:11" x14ac:dyDescent="0.35">
      <c r="A3" s="15" t="s">
        <v>8</v>
      </c>
      <c r="B3" s="2">
        <v>1</v>
      </c>
      <c r="C3" s="5">
        <v>0.1</v>
      </c>
      <c r="D3">
        <v>8.6999999999999994E-2</v>
      </c>
      <c r="E3">
        <v>6.0999999999999999E-2</v>
      </c>
      <c r="F3">
        <v>1.0999999999999999E-2</v>
      </c>
      <c r="G3">
        <v>2E-3</v>
      </c>
      <c r="I3">
        <f>((E3-F3)/C3)*100</f>
        <v>50</v>
      </c>
      <c r="J3" s="3">
        <f>((D3-E3)/C3)*100</f>
        <v>25.999999999999996</v>
      </c>
      <c r="K3" s="4">
        <f>((F3-G3)/C3)*100</f>
        <v>8.9999999999999982</v>
      </c>
    </row>
    <row r="4" spans="1:11" x14ac:dyDescent="0.35">
      <c r="A4" s="15"/>
      <c r="B4" s="2">
        <v>2</v>
      </c>
      <c r="C4" s="5">
        <v>0.1</v>
      </c>
      <c r="D4">
        <v>8.5000000000000006E-2</v>
      </c>
      <c r="E4">
        <v>6.2E-2</v>
      </c>
      <c r="F4" s="5">
        <v>0.01</v>
      </c>
      <c r="G4">
        <v>1E-3</v>
      </c>
      <c r="I4">
        <f t="shared" ref="I4:I5" si="0">((E4-F4)/C4)*100</f>
        <v>51.999999999999993</v>
      </c>
      <c r="J4" s="3">
        <f t="shared" ref="J4:J5" si="1">((D4-E4)/C4)*100</f>
        <v>23.000000000000007</v>
      </c>
      <c r="K4" s="4">
        <f t="shared" ref="K4:K5" si="2">((F4-G4)/C4)*100</f>
        <v>9.0000000000000018</v>
      </c>
    </row>
    <row r="5" spans="1:11" x14ac:dyDescent="0.35">
      <c r="A5" s="15"/>
      <c r="B5" s="2">
        <v>3</v>
      </c>
      <c r="C5" s="5">
        <v>0.1</v>
      </c>
      <c r="D5">
        <v>8.5000000000000006E-2</v>
      </c>
      <c r="E5" s="5">
        <v>0.06</v>
      </c>
      <c r="F5">
        <v>1.0999999999999999E-2</v>
      </c>
      <c r="G5">
        <v>-1E-3</v>
      </c>
      <c r="I5">
        <f t="shared" si="0"/>
        <v>49</v>
      </c>
      <c r="J5" s="3">
        <f t="shared" si="1"/>
        <v>25.000000000000007</v>
      </c>
      <c r="K5" s="4">
        <f t="shared" si="2"/>
        <v>12</v>
      </c>
    </row>
    <row r="6" spans="1:11" x14ac:dyDescent="0.35">
      <c r="H6" t="s">
        <v>13</v>
      </c>
      <c r="I6" s="4">
        <f>AVERAGE(I3:I5)</f>
        <v>50.333333333333336</v>
      </c>
      <c r="J6" s="4">
        <f t="shared" ref="J6:K6" si="3">AVERAGE(J3:J5)</f>
        <v>24.666666666666668</v>
      </c>
      <c r="K6" s="4">
        <f t="shared" si="3"/>
        <v>10</v>
      </c>
    </row>
    <row r="8" spans="1:11" x14ac:dyDescent="0.35">
      <c r="A8" s="15" t="s">
        <v>0</v>
      </c>
      <c r="B8" s="15" t="s">
        <v>1</v>
      </c>
      <c r="C8" s="15" t="s">
        <v>7</v>
      </c>
      <c r="D8" s="15"/>
      <c r="E8" s="15"/>
      <c r="F8" s="15"/>
      <c r="G8" s="15"/>
      <c r="I8" s="16" t="s">
        <v>9</v>
      </c>
      <c r="J8" s="16"/>
      <c r="K8" s="16"/>
    </row>
    <row r="9" spans="1:11" x14ac:dyDescent="0.35">
      <c r="A9" s="15"/>
      <c r="B9" s="15"/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I9" s="1" t="s">
        <v>10</v>
      </c>
      <c r="J9" s="1" t="s">
        <v>11</v>
      </c>
      <c r="K9" s="1" t="s">
        <v>12</v>
      </c>
    </row>
    <row r="10" spans="1:11" x14ac:dyDescent="0.35">
      <c r="A10" s="15" t="s">
        <v>14</v>
      </c>
      <c r="B10" s="2">
        <v>1</v>
      </c>
      <c r="C10" s="5">
        <v>0.25</v>
      </c>
      <c r="D10">
        <v>0.20399999999999999</v>
      </c>
      <c r="E10" s="5">
        <v>0.17100000000000001</v>
      </c>
      <c r="F10">
        <v>4.3999999999999997E-2</v>
      </c>
      <c r="G10" s="5">
        <v>-5.0000000000000001E-3</v>
      </c>
      <c r="I10">
        <f>((E10-F10)/$C10)*100</f>
        <v>50.8</v>
      </c>
      <c r="J10" s="3">
        <f>((D10-E10)/$C10)*100</f>
        <v>13.199999999999989</v>
      </c>
      <c r="K10" s="4">
        <f>((F10-G10)/$C10)*100</f>
        <v>19.599999999999998</v>
      </c>
    </row>
    <row r="11" spans="1:11" x14ac:dyDescent="0.35">
      <c r="A11" s="15"/>
      <c r="B11" s="2">
        <v>2</v>
      </c>
      <c r="C11" s="5">
        <v>0.25</v>
      </c>
      <c r="D11">
        <v>0.246</v>
      </c>
      <c r="E11">
        <v>0.20899999999999999</v>
      </c>
      <c r="F11">
        <v>4.4999999999999998E-2</v>
      </c>
      <c r="G11" s="5">
        <v>-5.0000000000000001E-3</v>
      </c>
      <c r="I11">
        <f t="shared" ref="I11:I12" si="4">((E11-F11)/$C11)*100</f>
        <v>65.599999999999994</v>
      </c>
      <c r="J11" s="3">
        <f t="shared" ref="J11:J12" si="5">((D11-E11)/$C11)*100</f>
        <v>14.800000000000002</v>
      </c>
      <c r="K11" s="4">
        <f>((F11-G11)/$C11)*100</f>
        <v>20</v>
      </c>
    </row>
    <row r="12" spans="1:11" x14ac:dyDescent="0.35">
      <c r="A12" s="15"/>
      <c r="B12" s="2">
        <v>3</v>
      </c>
      <c r="C12" s="5">
        <v>0.25</v>
      </c>
      <c r="D12">
        <v>0.21099999999999999</v>
      </c>
      <c r="E12">
        <v>0.17899999999999999</v>
      </c>
      <c r="F12">
        <v>4.4999999999999998E-2</v>
      </c>
      <c r="G12">
        <v>-1E-3</v>
      </c>
      <c r="I12">
        <f t="shared" si="4"/>
        <v>53.6</v>
      </c>
      <c r="J12" s="3">
        <f t="shared" si="5"/>
        <v>12.8</v>
      </c>
      <c r="K12" s="4">
        <f t="shared" ref="K12" si="6">((F12-G12)/$C12)*100</f>
        <v>18.399999999999999</v>
      </c>
    </row>
    <row r="13" spans="1:11" x14ac:dyDescent="0.35">
      <c r="H13" t="s">
        <v>13</v>
      </c>
      <c r="I13" s="3">
        <f>AVERAGE(I10:I12)</f>
        <v>56.666666666666664</v>
      </c>
      <c r="J13" s="4">
        <f t="shared" ref="J13:K13" si="7">AVERAGE(J10:J12)</f>
        <v>13.6</v>
      </c>
      <c r="K13" s="4">
        <f t="shared" si="7"/>
        <v>19.333333333333332</v>
      </c>
    </row>
    <row r="15" spans="1:11" x14ac:dyDescent="0.35">
      <c r="A15" s="15" t="s">
        <v>0</v>
      </c>
      <c r="B15" s="15" t="s">
        <v>1</v>
      </c>
      <c r="C15" s="15" t="s">
        <v>7</v>
      </c>
      <c r="D15" s="15"/>
      <c r="E15" s="15"/>
      <c r="F15" s="15"/>
      <c r="G15" s="15"/>
      <c r="I15" s="16" t="s">
        <v>9</v>
      </c>
      <c r="J15" s="16"/>
      <c r="K15" s="16"/>
    </row>
    <row r="16" spans="1:11" x14ac:dyDescent="0.35">
      <c r="A16" s="15"/>
      <c r="B16" s="15"/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I16" s="1" t="s">
        <v>10</v>
      </c>
      <c r="J16" s="1" t="s">
        <v>11</v>
      </c>
      <c r="K16" s="1" t="s">
        <v>12</v>
      </c>
    </row>
    <row r="17" spans="1:11" x14ac:dyDescent="0.35">
      <c r="A17" s="15" t="s">
        <v>15</v>
      </c>
      <c r="B17" s="2">
        <v>1</v>
      </c>
      <c r="C17" s="5">
        <v>0.1</v>
      </c>
      <c r="D17">
        <v>8.6999999999999994E-2</v>
      </c>
      <c r="E17" s="5">
        <v>0.06</v>
      </c>
      <c r="F17">
        <v>1.0999999999999999E-2</v>
      </c>
      <c r="G17">
        <v>-1E-3</v>
      </c>
      <c r="I17">
        <f>((E17-F17)/$C17)*100</f>
        <v>49</v>
      </c>
      <c r="J17" s="3">
        <f>((D17-E17)/$C17)*100</f>
        <v>26.999999999999996</v>
      </c>
      <c r="K17" s="4">
        <f>((F17-G17)/$C17)*100</f>
        <v>12</v>
      </c>
    </row>
    <row r="18" spans="1:11" x14ac:dyDescent="0.35">
      <c r="A18" s="15"/>
      <c r="B18" s="2">
        <v>2</v>
      </c>
      <c r="C18" s="5">
        <v>0.1</v>
      </c>
      <c r="D18">
        <v>8.7999999999999995E-2</v>
      </c>
      <c r="E18">
        <v>6.7000000000000004E-2</v>
      </c>
      <c r="F18">
        <v>1.7000000000000001E-2</v>
      </c>
      <c r="I18">
        <f t="shared" ref="I18:I19" si="8">((E18-F18)/$C18)*100</f>
        <v>50</v>
      </c>
      <c r="J18" s="3">
        <f t="shared" ref="J18:J19" si="9">((D18-E18)/$C18)*100</f>
        <v>20.999999999999989</v>
      </c>
      <c r="K18" s="4">
        <f t="shared" ref="K18:K19" si="10">((F18-G18)/$C18)*100</f>
        <v>17</v>
      </c>
    </row>
    <row r="19" spans="1:11" x14ac:dyDescent="0.35">
      <c r="A19" s="15"/>
      <c r="B19" s="2">
        <v>3</v>
      </c>
      <c r="C19" s="5">
        <v>0.1</v>
      </c>
      <c r="D19">
        <v>9.0999999999999998E-2</v>
      </c>
      <c r="E19">
        <v>6.4000000000000001E-2</v>
      </c>
      <c r="F19">
        <v>1.4999999999999999E-2</v>
      </c>
      <c r="G19" s="5"/>
      <c r="I19">
        <f t="shared" si="8"/>
        <v>49</v>
      </c>
      <c r="J19" s="3">
        <f t="shared" si="9"/>
        <v>26.999999999999996</v>
      </c>
      <c r="K19" s="4">
        <f t="shared" si="10"/>
        <v>15</v>
      </c>
    </row>
    <row r="20" spans="1:11" x14ac:dyDescent="0.35">
      <c r="H20" t="s">
        <v>13</v>
      </c>
      <c r="I20" s="4">
        <f>AVERAGE(I17:I19)</f>
        <v>49.333333333333336</v>
      </c>
      <c r="J20" s="4">
        <f t="shared" ref="J20:K20" si="11">AVERAGE(J17:J19)</f>
        <v>24.999999999999996</v>
      </c>
      <c r="K20" s="4">
        <f t="shared" si="11"/>
        <v>14.666666666666666</v>
      </c>
    </row>
    <row r="22" spans="1:11" x14ac:dyDescent="0.35">
      <c r="A22" s="15" t="s">
        <v>0</v>
      </c>
      <c r="B22" s="15" t="s">
        <v>1</v>
      </c>
      <c r="C22" s="15" t="s">
        <v>7</v>
      </c>
      <c r="D22" s="15"/>
      <c r="E22" s="15"/>
      <c r="F22" s="15"/>
      <c r="G22" s="15"/>
      <c r="I22" s="16" t="s">
        <v>9</v>
      </c>
      <c r="J22" s="16"/>
      <c r="K22" s="16"/>
    </row>
    <row r="23" spans="1:11" x14ac:dyDescent="0.35">
      <c r="A23" s="15"/>
      <c r="B23" s="15"/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I23" s="1" t="s">
        <v>10</v>
      </c>
      <c r="J23" s="1" t="s">
        <v>11</v>
      </c>
      <c r="K23" s="1" t="s">
        <v>12</v>
      </c>
    </row>
    <row r="24" spans="1:11" x14ac:dyDescent="0.35">
      <c r="A24" s="15" t="s">
        <v>16</v>
      </c>
      <c r="B24" s="2">
        <v>1</v>
      </c>
      <c r="C24" s="5">
        <v>0.1</v>
      </c>
      <c r="D24">
        <v>8.8999999999999996E-2</v>
      </c>
      <c r="E24" s="5">
        <v>7.8E-2</v>
      </c>
      <c r="F24">
        <v>2.4E-2</v>
      </c>
      <c r="G24" s="5">
        <v>-4.0000000000000001E-3</v>
      </c>
      <c r="I24" s="3">
        <f>((E24-F24)/$C24)*100</f>
        <v>53.999999999999993</v>
      </c>
      <c r="J24" s="3">
        <f>((D24-E24)/$C24)*100</f>
        <v>10.999999999999996</v>
      </c>
      <c r="K24" s="4">
        <f>((F24-G24)/$C24)*100</f>
        <v>27.999999999999996</v>
      </c>
    </row>
    <row r="25" spans="1:11" x14ac:dyDescent="0.35">
      <c r="A25" s="15"/>
      <c r="B25" s="2">
        <v>2</v>
      </c>
      <c r="C25" s="5">
        <v>0.1</v>
      </c>
      <c r="D25">
        <v>8.1000000000000003E-2</v>
      </c>
      <c r="E25">
        <v>7.3999999999999996E-2</v>
      </c>
      <c r="F25">
        <v>1.6E-2</v>
      </c>
      <c r="G25" s="5">
        <v>1E-3</v>
      </c>
      <c r="I25" s="3">
        <f>((E25-F25)/$C25)*100</f>
        <v>57.999999999999993</v>
      </c>
      <c r="J25" s="3">
        <f>((D25-E25)/$C25)*100</f>
        <v>7.0000000000000062</v>
      </c>
      <c r="K25" s="4">
        <f>((F25-G25)/$C25)*100</f>
        <v>15</v>
      </c>
    </row>
    <row r="26" spans="1:11" x14ac:dyDescent="0.35">
      <c r="A26" s="15"/>
      <c r="B26" s="2">
        <v>3</v>
      </c>
      <c r="C26" s="5">
        <v>0.1</v>
      </c>
      <c r="D26">
        <v>8.8999999999999996E-2</v>
      </c>
      <c r="E26">
        <v>8.1000000000000003E-2</v>
      </c>
      <c r="F26">
        <v>1.6E-2</v>
      </c>
      <c r="G26">
        <v>-1E-3</v>
      </c>
      <c r="I26" s="3">
        <f>((E26-F26)/$C26)*100</f>
        <v>65</v>
      </c>
      <c r="J26" s="3">
        <f>((D26-E26)/$C26)*100</f>
        <v>7.9999999999999929</v>
      </c>
      <c r="K26" s="4">
        <f>((F26-G26)/$C26)*100</f>
        <v>17</v>
      </c>
    </row>
    <row r="27" spans="1:11" x14ac:dyDescent="0.35">
      <c r="H27" t="s">
        <v>13</v>
      </c>
      <c r="I27" s="3">
        <f>AVERAGE(I24:I26)</f>
        <v>59</v>
      </c>
      <c r="J27" s="4">
        <f t="shared" ref="J27:K27" si="12">AVERAGE(J24:J26)</f>
        <v>8.6666666666666661</v>
      </c>
      <c r="K27" s="4">
        <f t="shared" si="12"/>
        <v>20</v>
      </c>
    </row>
  </sheetData>
  <mergeCells count="20">
    <mergeCell ref="A17:A19"/>
    <mergeCell ref="A1:A2"/>
    <mergeCell ref="B1:B2"/>
    <mergeCell ref="C1:G1"/>
    <mergeCell ref="I1:K1"/>
    <mergeCell ref="A3:A5"/>
    <mergeCell ref="A8:A9"/>
    <mergeCell ref="B8:B9"/>
    <mergeCell ref="C8:G8"/>
    <mergeCell ref="I8:K8"/>
    <mergeCell ref="A10:A12"/>
    <mergeCell ref="A15:A16"/>
    <mergeCell ref="B15:B16"/>
    <mergeCell ref="C15:G15"/>
    <mergeCell ref="I15:K15"/>
    <mergeCell ref="A22:A23"/>
    <mergeCell ref="B22:B23"/>
    <mergeCell ref="C22:G22"/>
    <mergeCell ref="I22:K22"/>
    <mergeCell ref="A24:A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A1352-BEA5-4864-B110-EDD747C3F7D6}">
  <dimension ref="A1:F27"/>
  <sheetViews>
    <sheetView topLeftCell="A13" workbookViewId="0">
      <selection activeCell="J13" sqref="J13"/>
    </sheetView>
  </sheetViews>
  <sheetFormatPr defaultRowHeight="14.5" x14ac:dyDescent="0.35"/>
  <cols>
    <col min="1" max="1" width="13.54296875" bestFit="1" customWidth="1"/>
    <col min="6" max="6" width="9.7265625" customWidth="1"/>
  </cols>
  <sheetData>
    <row r="1" spans="1:6" x14ac:dyDescent="0.35">
      <c r="A1" s="15" t="s">
        <v>0</v>
      </c>
      <c r="B1" s="15" t="s">
        <v>1</v>
      </c>
    </row>
    <row r="2" spans="1:6" ht="29" x14ac:dyDescent="0.35">
      <c r="A2" s="15"/>
      <c r="B2" s="15"/>
      <c r="C2" s="2" t="s">
        <v>28</v>
      </c>
      <c r="D2" s="2" t="s">
        <v>26</v>
      </c>
      <c r="E2" s="2" t="s">
        <v>27</v>
      </c>
      <c r="F2" s="7" t="s">
        <v>29</v>
      </c>
    </row>
    <row r="3" spans="1:6" x14ac:dyDescent="0.35">
      <c r="A3" s="15" t="s">
        <v>8</v>
      </c>
      <c r="B3" s="2">
        <v>1</v>
      </c>
      <c r="C3" s="5">
        <v>0.1</v>
      </c>
      <c r="D3">
        <v>4.008</v>
      </c>
      <c r="E3">
        <v>4.0670000000000002</v>
      </c>
      <c r="F3">
        <f>((E3-D3)/C3)*100</f>
        <v>59.000000000000163</v>
      </c>
    </row>
    <row r="4" spans="1:6" x14ac:dyDescent="0.35">
      <c r="A4" s="15"/>
      <c r="B4" s="2">
        <v>2</v>
      </c>
      <c r="C4" s="5">
        <v>0.1</v>
      </c>
      <c r="D4">
        <v>3.9249999999999998</v>
      </c>
      <c r="E4">
        <v>3.9889999999999999</v>
      </c>
      <c r="F4">
        <f t="shared" ref="F4:F5" si="0">((E4-D4)/C4)*100</f>
        <v>64.000000000000057</v>
      </c>
    </row>
    <row r="5" spans="1:6" x14ac:dyDescent="0.35">
      <c r="A5" s="15"/>
      <c r="B5" s="2">
        <v>3</v>
      </c>
      <c r="C5" s="5">
        <v>0.1</v>
      </c>
      <c r="D5">
        <v>4.117</v>
      </c>
      <c r="E5">
        <v>4.1749999999999998</v>
      </c>
      <c r="F5">
        <f t="shared" si="0"/>
        <v>57.999999999999829</v>
      </c>
    </row>
    <row r="6" spans="1:6" x14ac:dyDescent="0.35">
      <c r="F6" s="4">
        <f>AVERAGE(F3:F5)</f>
        <v>60.33333333333335</v>
      </c>
    </row>
    <row r="8" spans="1:6" x14ac:dyDescent="0.35">
      <c r="A8" s="15" t="s">
        <v>0</v>
      </c>
      <c r="B8" s="15" t="s">
        <v>1</v>
      </c>
    </row>
    <row r="9" spans="1:6" ht="29" x14ac:dyDescent="0.35">
      <c r="A9" s="15"/>
      <c r="B9" s="15"/>
      <c r="C9" s="2" t="s">
        <v>28</v>
      </c>
      <c r="D9" s="2" t="s">
        <v>26</v>
      </c>
      <c r="E9" s="2" t="s">
        <v>27</v>
      </c>
      <c r="F9" s="7" t="s">
        <v>29</v>
      </c>
    </row>
    <row r="10" spans="1:6" x14ac:dyDescent="0.35">
      <c r="A10" s="15" t="s">
        <v>14</v>
      </c>
      <c r="B10" s="2">
        <v>1</v>
      </c>
      <c r="C10" s="5">
        <v>0.1</v>
      </c>
      <c r="D10">
        <v>3.7789999999999999</v>
      </c>
      <c r="E10">
        <v>3.8460000000000001</v>
      </c>
      <c r="F10">
        <f t="shared" ref="F10:F12" si="1">((E10-D10)/C10)*100</f>
        <v>67.000000000000171</v>
      </c>
    </row>
    <row r="11" spans="1:6" x14ac:dyDescent="0.35">
      <c r="A11" s="15"/>
      <c r="B11" s="2">
        <v>2</v>
      </c>
      <c r="C11" s="5">
        <v>0.1</v>
      </c>
      <c r="D11">
        <v>3.8879999999999999</v>
      </c>
      <c r="E11">
        <v>3.9569999999999999</v>
      </c>
      <c r="F11">
        <f t="shared" si="1"/>
        <v>68.999999999999943</v>
      </c>
    </row>
    <row r="12" spans="1:6" x14ac:dyDescent="0.35">
      <c r="A12" s="15"/>
      <c r="B12" s="2">
        <v>3</v>
      </c>
      <c r="C12" s="5">
        <v>0.1</v>
      </c>
      <c r="D12">
        <v>3.9180000000000001</v>
      </c>
      <c r="E12">
        <v>3.988</v>
      </c>
      <c r="F12">
        <f t="shared" si="1"/>
        <v>69.999999999999844</v>
      </c>
    </row>
    <row r="13" spans="1:6" x14ac:dyDescent="0.35">
      <c r="F13" s="4">
        <f>AVERAGE(F10:F12)</f>
        <v>68.666666666666643</v>
      </c>
    </row>
    <row r="15" spans="1:6" x14ac:dyDescent="0.35">
      <c r="A15" s="15" t="s">
        <v>0</v>
      </c>
      <c r="B15" s="15" t="s">
        <v>1</v>
      </c>
    </row>
    <row r="16" spans="1:6" ht="29" x14ac:dyDescent="0.35">
      <c r="A16" s="15"/>
      <c r="B16" s="15"/>
      <c r="C16" s="2" t="s">
        <v>28</v>
      </c>
      <c r="D16" s="2" t="s">
        <v>26</v>
      </c>
      <c r="E16" s="2" t="s">
        <v>27</v>
      </c>
      <c r="F16" s="7" t="s">
        <v>29</v>
      </c>
    </row>
    <row r="17" spans="1:6" x14ac:dyDescent="0.35">
      <c r="A17" s="15" t="s">
        <v>15</v>
      </c>
      <c r="B17" s="2">
        <v>1</v>
      </c>
      <c r="C17" s="5">
        <v>0.1</v>
      </c>
      <c r="D17">
        <v>3.7869999999999999</v>
      </c>
      <c r="E17">
        <v>3.863</v>
      </c>
      <c r="F17">
        <f t="shared" ref="F17:F19" si="2">((E17-D17)/C17)*100</f>
        <v>76.000000000000071</v>
      </c>
    </row>
    <row r="18" spans="1:6" x14ac:dyDescent="0.35">
      <c r="A18" s="15"/>
      <c r="B18" s="2">
        <v>2</v>
      </c>
      <c r="C18" s="5">
        <v>0.1</v>
      </c>
      <c r="D18">
        <v>3.895</v>
      </c>
      <c r="E18" s="5">
        <v>3.97</v>
      </c>
      <c r="F18">
        <f t="shared" si="2"/>
        <v>75.000000000000171</v>
      </c>
    </row>
    <row r="19" spans="1:6" x14ac:dyDescent="0.35">
      <c r="A19" s="15"/>
      <c r="B19" s="2">
        <v>3</v>
      </c>
      <c r="C19" s="5">
        <v>0.1</v>
      </c>
      <c r="D19">
        <v>4.0439999999999996</v>
      </c>
      <c r="E19">
        <v>4.1239999999999997</v>
      </c>
      <c r="F19">
        <f t="shared" si="2"/>
        <v>80.000000000000071</v>
      </c>
    </row>
    <row r="20" spans="1:6" x14ac:dyDescent="0.35">
      <c r="F20" s="4">
        <f>AVERAGE(F17:F19)</f>
        <v>77.000000000000099</v>
      </c>
    </row>
    <row r="22" spans="1:6" x14ac:dyDescent="0.35">
      <c r="A22" s="15" t="s">
        <v>0</v>
      </c>
      <c r="B22" s="15" t="s">
        <v>1</v>
      </c>
    </row>
    <row r="23" spans="1:6" ht="29" x14ac:dyDescent="0.35">
      <c r="A23" s="15"/>
      <c r="B23" s="15"/>
      <c r="C23" s="2" t="s">
        <v>28</v>
      </c>
      <c r="D23" s="2" t="s">
        <v>26</v>
      </c>
      <c r="E23" s="2" t="s">
        <v>27</v>
      </c>
      <c r="F23" s="7" t="s">
        <v>29</v>
      </c>
    </row>
    <row r="24" spans="1:6" x14ac:dyDescent="0.35">
      <c r="A24" s="15" t="s">
        <v>16</v>
      </c>
      <c r="B24" s="2">
        <v>1</v>
      </c>
      <c r="C24" s="5">
        <v>0.1</v>
      </c>
      <c r="D24">
        <v>3.7519999999999998</v>
      </c>
      <c r="E24">
        <v>3.8250000000000002</v>
      </c>
      <c r="F24">
        <f t="shared" ref="F24:F26" si="3">((E24-D24)/C24)*100</f>
        <v>73.000000000000398</v>
      </c>
    </row>
    <row r="25" spans="1:6" x14ac:dyDescent="0.35">
      <c r="A25" s="15"/>
      <c r="B25" s="2">
        <v>2</v>
      </c>
      <c r="C25" s="5">
        <v>0.1</v>
      </c>
      <c r="D25">
        <v>3.867</v>
      </c>
      <c r="E25">
        <v>3.9340000000000002</v>
      </c>
      <c r="F25">
        <f t="shared" si="3"/>
        <v>67.000000000000171</v>
      </c>
    </row>
    <row r="26" spans="1:6" x14ac:dyDescent="0.35">
      <c r="A26" s="15"/>
      <c r="B26" s="2">
        <v>3</v>
      </c>
      <c r="C26" s="5">
        <v>0.1</v>
      </c>
      <c r="D26">
        <v>4.0030000000000001</v>
      </c>
      <c r="E26" s="5">
        <v>4.07</v>
      </c>
      <c r="F26">
        <f t="shared" si="3"/>
        <v>67.000000000000171</v>
      </c>
    </row>
    <row r="27" spans="1:6" x14ac:dyDescent="0.35">
      <c r="F27" s="4">
        <f>AVERAGE(F24:F26)</f>
        <v>69.000000000000242</v>
      </c>
    </row>
  </sheetData>
  <mergeCells count="12">
    <mergeCell ref="A24:A26"/>
    <mergeCell ref="A1:A2"/>
    <mergeCell ref="B1:B2"/>
    <mergeCell ref="A3:A5"/>
    <mergeCell ref="A8:A9"/>
    <mergeCell ref="B8:B9"/>
    <mergeCell ref="A10:A12"/>
    <mergeCell ref="A15:A16"/>
    <mergeCell ref="B15:B16"/>
    <mergeCell ref="A17:A19"/>
    <mergeCell ref="A22:A23"/>
    <mergeCell ref="B22:B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C2C1B-EABF-449A-9D7F-9C6E1B69849A}">
  <dimension ref="E2:P18"/>
  <sheetViews>
    <sheetView workbookViewId="0">
      <selection activeCell="R7" sqref="R7"/>
    </sheetView>
  </sheetViews>
  <sheetFormatPr defaultRowHeight="14.5" x14ac:dyDescent="0.35"/>
  <cols>
    <col min="5" max="5" width="7.7265625" customWidth="1"/>
    <col min="6" max="9" width="5.7265625" bestFit="1" customWidth="1"/>
    <col min="10" max="10" width="6.453125" bestFit="1" customWidth="1"/>
    <col min="11" max="11" width="5.1796875" bestFit="1" customWidth="1"/>
    <col min="12" max="12" width="8" customWidth="1"/>
    <col min="13" max="13" width="4.6328125" bestFit="1" customWidth="1"/>
    <col min="14" max="14" width="6.6328125" customWidth="1"/>
    <col min="15" max="15" width="4.6328125" bestFit="1" customWidth="1"/>
    <col min="16" max="16" width="7.08984375" customWidth="1"/>
  </cols>
  <sheetData>
    <row r="2" spans="5:16" ht="15.5" x14ac:dyDescent="0.35">
      <c r="E2" s="29" t="s">
        <v>30</v>
      </c>
      <c r="F2" s="31" t="s">
        <v>31</v>
      </c>
      <c r="G2" s="32"/>
      <c r="H2" s="32"/>
      <c r="I2" s="32"/>
      <c r="J2" s="33"/>
      <c r="K2" s="30" t="s">
        <v>32</v>
      </c>
      <c r="L2" s="30"/>
      <c r="M2" s="30" t="s">
        <v>33</v>
      </c>
      <c r="N2" s="30"/>
      <c r="O2" s="30" t="s">
        <v>34</v>
      </c>
      <c r="P2" s="30"/>
    </row>
    <row r="3" spans="5:16" ht="15.5" x14ac:dyDescent="0.35">
      <c r="E3" s="29"/>
      <c r="F3" s="9" t="s">
        <v>35</v>
      </c>
      <c r="G3" s="9" t="s">
        <v>36</v>
      </c>
      <c r="H3" s="9" t="s">
        <v>37</v>
      </c>
      <c r="I3" s="9" t="s">
        <v>38</v>
      </c>
      <c r="J3" s="9" t="s">
        <v>39</v>
      </c>
      <c r="K3" s="30" t="s">
        <v>40</v>
      </c>
      <c r="L3" s="30"/>
      <c r="M3" s="30" t="s">
        <v>41</v>
      </c>
      <c r="N3" s="30"/>
      <c r="O3" s="30" t="s">
        <v>42</v>
      </c>
      <c r="P3" s="30"/>
    </row>
    <row r="4" spans="5:16" ht="15.5" x14ac:dyDescent="0.35">
      <c r="E4" s="8" t="s">
        <v>43</v>
      </c>
      <c r="F4" s="10" t="s">
        <v>55</v>
      </c>
      <c r="G4" s="10" t="s">
        <v>57</v>
      </c>
      <c r="H4" s="10" t="s">
        <v>58</v>
      </c>
      <c r="I4" s="10" t="s">
        <v>59</v>
      </c>
      <c r="J4" s="10"/>
      <c r="K4" s="10">
        <v>25.999999999999996</v>
      </c>
      <c r="L4" s="20" t="s">
        <v>94</v>
      </c>
      <c r="M4" s="10">
        <v>50</v>
      </c>
      <c r="N4" s="20" t="s">
        <v>97</v>
      </c>
      <c r="O4" s="10"/>
      <c r="P4" s="20"/>
    </row>
    <row r="5" spans="5:16" ht="15.5" x14ac:dyDescent="0.35">
      <c r="E5" s="8" t="s">
        <v>44</v>
      </c>
      <c r="F5" s="10" t="s">
        <v>55</v>
      </c>
      <c r="G5" s="10" t="s">
        <v>60</v>
      </c>
      <c r="H5" s="10" t="s">
        <v>61</v>
      </c>
      <c r="I5" s="10" t="s">
        <v>64</v>
      </c>
      <c r="J5" s="10"/>
      <c r="K5" s="10">
        <v>23.000000000000007</v>
      </c>
      <c r="L5" s="21"/>
      <c r="M5" s="10">
        <v>51.999999999999993</v>
      </c>
      <c r="N5" s="21"/>
      <c r="O5" s="10"/>
      <c r="P5" s="21"/>
    </row>
    <row r="6" spans="5:16" ht="15.5" x14ac:dyDescent="0.35">
      <c r="E6" s="8" t="s">
        <v>45</v>
      </c>
      <c r="F6" s="10" t="s">
        <v>55</v>
      </c>
      <c r="G6" s="10" t="s">
        <v>60</v>
      </c>
      <c r="H6" s="10" t="s">
        <v>63</v>
      </c>
      <c r="I6" s="10" t="s">
        <v>59</v>
      </c>
      <c r="J6" s="10"/>
      <c r="K6" s="10">
        <v>25.000000000000007</v>
      </c>
      <c r="L6" s="22"/>
      <c r="M6" s="10">
        <v>49</v>
      </c>
      <c r="N6" s="22"/>
      <c r="O6" s="10"/>
      <c r="P6" s="22"/>
    </row>
    <row r="7" spans="5:16" ht="15.5" x14ac:dyDescent="0.35">
      <c r="E7" s="8" t="s">
        <v>46</v>
      </c>
      <c r="F7" s="10" t="s">
        <v>56</v>
      </c>
      <c r="G7" s="10" t="s">
        <v>65</v>
      </c>
      <c r="H7" s="10" t="s">
        <v>66</v>
      </c>
      <c r="I7" s="10" t="s">
        <v>67</v>
      </c>
      <c r="J7" s="10" t="s">
        <v>68</v>
      </c>
      <c r="K7" s="10">
        <v>13.199999999999989</v>
      </c>
      <c r="L7" s="26" t="s">
        <v>95</v>
      </c>
      <c r="M7" s="10" t="s">
        <v>100</v>
      </c>
      <c r="N7" s="20" t="s">
        <v>98</v>
      </c>
      <c r="O7" s="10" t="s">
        <v>103</v>
      </c>
      <c r="P7" s="23" t="s">
        <v>105</v>
      </c>
    </row>
    <row r="8" spans="5:16" ht="15.5" x14ac:dyDescent="0.35">
      <c r="E8" s="8" t="s">
        <v>47</v>
      </c>
      <c r="F8" s="10" t="s">
        <v>56</v>
      </c>
      <c r="G8" s="10" t="s">
        <v>69</v>
      </c>
      <c r="H8" s="10" t="s">
        <v>70</v>
      </c>
      <c r="I8" s="10" t="s">
        <v>71</v>
      </c>
      <c r="J8" s="10" t="s">
        <v>68</v>
      </c>
      <c r="K8" s="10">
        <v>14.800000000000002</v>
      </c>
      <c r="L8" s="27"/>
      <c r="M8" s="10" t="s">
        <v>101</v>
      </c>
      <c r="N8" s="21"/>
      <c r="O8" s="10">
        <v>20</v>
      </c>
      <c r="P8" s="24"/>
    </row>
    <row r="9" spans="5:16" ht="15.5" x14ac:dyDescent="0.35">
      <c r="E9" s="8" t="s">
        <v>48</v>
      </c>
      <c r="F9" s="10" t="s">
        <v>56</v>
      </c>
      <c r="G9" s="10" t="s">
        <v>72</v>
      </c>
      <c r="H9" s="10" t="s">
        <v>73</v>
      </c>
      <c r="I9" s="10" t="s">
        <v>71</v>
      </c>
      <c r="J9" s="10" t="s">
        <v>74</v>
      </c>
      <c r="K9" s="10">
        <v>12.8</v>
      </c>
      <c r="L9" s="28"/>
      <c r="M9" s="10" t="s">
        <v>102</v>
      </c>
      <c r="N9" s="22"/>
      <c r="O9" s="10" t="s">
        <v>104</v>
      </c>
      <c r="P9" s="25"/>
    </row>
    <row r="10" spans="5:16" ht="15.5" x14ac:dyDescent="0.35">
      <c r="E10" s="8" t="s">
        <v>49</v>
      </c>
      <c r="F10" s="10" t="s">
        <v>55</v>
      </c>
      <c r="G10" s="10" t="s">
        <v>57</v>
      </c>
      <c r="H10" s="10" t="s">
        <v>62</v>
      </c>
      <c r="I10" s="10" t="s">
        <v>59</v>
      </c>
      <c r="J10" s="10"/>
      <c r="K10" s="10">
        <v>26.999999999999996</v>
      </c>
      <c r="L10" s="26">
        <v>25</v>
      </c>
      <c r="M10" s="10">
        <v>49</v>
      </c>
      <c r="N10" s="20" t="s">
        <v>99</v>
      </c>
      <c r="O10" s="10"/>
      <c r="P10" s="20"/>
    </row>
    <row r="11" spans="5:16" ht="15.5" x14ac:dyDescent="0.35">
      <c r="E11" s="8" t="s">
        <v>50</v>
      </c>
      <c r="F11" s="10" t="s">
        <v>55</v>
      </c>
      <c r="G11" s="10" t="s">
        <v>75</v>
      </c>
      <c r="H11" s="10" t="s">
        <v>76</v>
      </c>
      <c r="I11" s="10" t="s">
        <v>77</v>
      </c>
      <c r="J11" s="10"/>
      <c r="K11" s="10">
        <v>20.999999999999989</v>
      </c>
      <c r="L11" s="27"/>
      <c r="M11" s="10">
        <v>50</v>
      </c>
      <c r="N11" s="21"/>
      <c r="O11" s="10"/>
      <c r="P11" s="21"/>
    </row>
    <row r="12" spans="5:16" ht="15.5" x14ac:dyDescent="0.35">
      <c r="E12" s="8" t="s">
        <v>51</v>
      </c>
      <c r="F12" s="10" t="s">
        <v>55</v>
      </c>
      <c r="G12" s="10" t="s">
        <v>78</v>
      </c>
      <c r="H12" s="10" t="s">
        <v>79</v>
      </c>
      <c r="I12" s="10" t="s">
        <v>80</v>
      </c>
      <c r="J12" s="10"/>
      <c r="K12" s="10">
        <v>26.999999999999996</v>
      </c>
      <c r="L12" s="28"/>
      <c r="M12" s="10">
        <v>49</v>
      </c>
      <c r="N12" s="22"/>
      <c r="O12" s="10"/>
      <c r="P12" s="22"/>
    </row>
    <row r="13" spans="5:16" ht="15.5" x14ac:dyDescent="0.35">
      <c r="E13" s="8" t="s">
        <v>52</v>
      </c>
      <c r="F13" s="10" t="s">
        <v>55</v>
      </c>
      <c r="G13" s="10" t="s">
        <v>81</v>
      </c>
      <c r="H13" s="10" t="s">
        <v>82</v>
      </c>
      <c r="I13" s="10" t="s">
        <v>83</v>
      </c>
      <c r="J13" s="10" t="s">
        <v>84</v>
      </c>
      <c r="K13" s="10">
        <v>10.999999999999996</v>
      </c>
      <c r="L13" s="20" t="s">
        <v>96</v>
      </c>
      <c r="M13" s="10">
        <v>53.999999999999993</v>
      </c>
      <c r="N13" s="23">
        <v>59</v>
      </c>
      <c r="O13" s="10">
        <v>27.999999999999996</v>
      </c>
      <c r="P13" s="23">
        <v>20</v>
      </c>
    </row>
    <row r="14" spans="5:16" ht="15.5" x14ac:dyDescent="0.35">
      <c r="E14" s="8" t="s">
        <v>53</v>
      </c>
      <c r="F14" s="10" t="s">
        <v>55</v>
      </c>
      <c r="G14" s="10" t="s">
        <v>85</v>
      </c>
      <c r="H14" s="10" t="s">
        <v>86</v>
      </c>
      <c r="I14" s="10" t="s">
        <v>87</v>
      </c>
      <c r="J14" s="10" t="s">
        <v>88</v>
      </c>
      <c r="K14" s="10">
        <v>7.0000000000000062</v>
      </c>
      <c r="L14" s="21"/>
      <c r="M14" s="10">
        <v>57.999999999999993</v>
      </c>
      <c r="N14" s="24"/>
      <c r="O14" s="10">
        <v>15</v>
      </c>
      <c r="P14" s="24"/>
    </row>
    <row r="15" spans="5:16" ht="15.5" x14ac:dyDescent="0.35">
      <c r="E15" s="8" t="s">
        <v>54</v>
      </c>
      <c r="F15" s="10" t="s">
        <v>55</v>
      </c>
      <c r="G15" s="10" t="s">
        <v>81</v>
      </c>
      <c r="H15" s="10" t="s">
        <v>85</v>
      </c>
      <c r="I15" s="10" t="s">
        <v>87</v>
      </c>
      <c r="J15" s="10" t="s">
        <v>74</v>
      </c>
      <c r="K15" s="10">
        <v>7.9999999999999929</v>
      </c>
      <c r="L15" s="22"/>
      <c r="M15" s="10">
        <v>65</v>
      </c>
      <c r="N15" s="25"/>
      <c r="O15" s="10">
        <v>17</v>
      </c>
      <c r="P15" s="25"/>
    </row>
    <row r="18" spans="5:9" ht="15.5" x14ac:dyDescent="0.35">
      <c r="E18" s="11"/>
      <c r="F18" s="12"/>
      <c r="G18" s="12"/>
      <c r="H18" s="12"/>
      <c r="I18" s="12"/>
    </row>
  </sheetData>
  <mergeCells count="20">
    <mergeCell ref="E2:E3"/>
    <mergeCell ref="K2:L2"/>
    <mergeCell ref="M2:N2"/>
    <mergeCell ref="O2:P2"/>
    <mergeCell ref="K3:L3"/>
    <mergeCell ref="M3:N3"/>
    <mergeCell ref="O3:P3"/>
    <mergeCell ref="F2:J2"/>
    <mergeCell ref="P4:P6"/>
    <mergeCell ref="P7:P9"/>
    <mergeCell ref="P10:P12"/>
    <mergeCell ref="P13:P15"/>
    <mergeCell ref="L4:L6"/>
    <mergeCell ref="L7:L9"/>
    <mergeCell ref="L10:L12"/>
    <mergeCell ref="L13:L15"/>
    <mergeCell ref="N4:N6"/>
    <mergeCell ref="N7:N9"/>
    <mergeCell ref="N10:N12"/>
    <mergeCell ref="N13:N15"/>
  </mergeCells>
  <pageMargins left="0.7" right="0.7" top="0.75" bottom="0.75" header="0.3" footer="0.3"/>
  <ignoredErrors>
    <ignoredError sqref="L5:L6 N5:O6 N11:O12 N8:N9 N14:N15 L8:L9 L11:L12 L14:L15 O4 O10" formulaRange="1"/>
    <ignoredError sqref="P5:P6 P8:P9 P14:P15 P11:P12" evalError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E8F-581E-4411-9B0B-04051269BBAF}">
  <dimension ref="F3:J15"/>
  <sheetViews>
    <sheetView topLeftCell="A2" workbookViewId="0">
      <selection activeCell="I20" sqref="I20"/>
    </sheetView>
  </sheetViews>
  <sheetFormatPr defaultRowHeight="14.5" x14ac:dyDescent="0.35"/>
  <cols>
    <col min="7" max="7" width="10.36328125" customWidth="1"/>
    <col min="8" max="8" width="10" customWidth="1"/>
    <col min="9" max="9" width="10.26953125" customWidth="1"/>
    <col min="10" max="10" width="18.90625" customWidth="1"/>
  </cols>
  <sheetData>
    <row r="3" spans="6:10" ht="31" x14ac:dyDescent="0.35">
      <c r="F3" s="8" t="s">
        <v>30</v>
      </c>
      <c r="G3" s="8" t="s">
        <v>91</v>
      </c>
      <c r="H3" s="8" t="s">
        <v>92</v>
      </c>
      <c r="I3" s="8" t="s">
        <v>90</v>
      </c>
      <c r="J3" s="8" t="s">
        <v>89</v>
      </c>
    </row>
    <row r="4" spans="6:10" ht="15.5" x14ac:dyDescent="0.35">
      <c r="F4" s="8" t="s">
        <v>43</v>
      </c>
      <c r="G4" s="13">
        <v>1000</v>
      </c>
      <c r="H4" s="14" t="s">
        <v>116</v>
      </c>
      <c r="I4" s="10" t="s">
        <v>117</v>
      </c>
      <c r="J4" s="34" t="s">
        <v>130</v>
      </c>
    </row>
    <row r="5" spans="6:10" ht="15.5" x14ac:dyDescent="0.35">
      <c r="F5" s="8" t="s">
        <v>44</v>
      </c>
      <c r="G5" s="13">
        <v>1000</v>
      </c>
      <c r="H5" s="14" t="s">
        <v>108</v>
      </c>
      <c r="I5" s="10" t="s">
        <v>118</v>
      </c>
      <c r="J5" s="34"/>
    </row>
    <row r="6" spans="6:10" ht="15.5" x14ac:dyDescent="0.35">
      <c r="F6" s="8" t="s">
        <v>45</v>
      </c>
      <c r="G6" s="13">
        <v>1000</v>
      </c>
      <c r="H6" s="14" t="s">
        <v>93</v>
      </c>
      <c r="I6" s="10">
        <v>50</v>
      </c>
      <c r="J6" s="34"/>
    </row>
    <row r="7" spans="6:10" ht="15.5" x14ac:dyDescent="0.35">
      <c r="F7" s="8" t="s">
        <v>46</v>
      </c>
      <c r="G7" s="13">
        <v>1000</v>
      </c>
      <c r="H7" s="14" t="s">
        <v>112</v>
      </c>
      <c r="I7" s="10" t="s">
        <v>119</v>
      </c>
      <c r="J7" s="30" t="s">
        <v>129</v>
      </c>
    </row>
    <row r="8" spans="6:10" ht="15.5" x14ac:dyDescent="0.35">
      <c r="F8" s="8" t="s">
        <v>47</v>
      </c>
      <c r="G8" s="13">
        <v>1000</v>
      </c>
      <c r="H8" s="14" t="s">
        <v>115</v>
      </c>
      <c r="I8" s="10" t="s">
        <v>120</v>
      </c>
      <c r="J8" s="30"/>
    </row>
    <row r="9" spans="6:10" ht="15.5" x14ac:dyDescent="0.35">
      <c r="F9" s="8" t="s">
        <v>48</v>
      </c>
      <c r="G9" s="13">
        <v>1000</v>
      </c>
      <c r="H9" s="14" t="s">
        <v>114</v>
      </c>
      <c r="I9" s="10" t="s">
        <v>121</v>
      </c>
      <c r="J9" s="30"/>
    </row>
    <row r="10" spans="6:10" ht="15.5" x14ac:dyDescent="0.35">
      <c r="F10" s="8" t="s">
        <v>49</v>
      </c>
      <c r="G10" s="13" t="s">
        <v>93</v>
      </c>
      <c r="H10" s="10" t="s">
        <v>106</v>
      </c>
      <c r="I10" s="10" t="s">
        <v>122</v>
      </c>
      <c r="J10" s="30" t="s">
        <v>128</v>
      </c>
    </row>
    <row r="11" spans="6:10" ht="15.5" x14ac:dyDescent="0.35">
      <c r="F11" s="8" t="s">
        <v>50</v>
      </c>
      <c r="G11" s="13" t="s">
        <v>93</v>
      </c>
      <c r="H11" s="10" t="s">
        <v>107</v>
      </c>
      <c r="I11" s="10" t="s">
        <v>123</v>
      </c>
      <c r="J11" s="30"/>
    </row>
    <row r="12" spans="6:10" ht="15.5" x14ac:dyDescent="0.35">
      <c r="F12" s="8" t="s">
        <v>51</v>
      </c>
      <c r="G12" s="13" t="s">
        <v>93</v>
      </c>
      <c r="H12" s="14" t="s">
        <v>113</v>
      </c>
      <c r="I12" s="10" t="s">
        <v>124</v>
      </c>
      <c r="J12" s="30"/>
    </row>
    <row r="13" spans="6:10" ht="15.5" x14ac:dyDescent="0.35">
      <c r="F13" s="8" t="s">
        <v>52</v>
      </c>
      <c r="G13" s="13">
        <v>1000</v>
      </c>
      <c r="H13" s="14" t="s">
        <v>109</v>
      </c>
      <c r="I13" s="10" t="s">
        <v>125</v>
      </c>
      <c r="J13" s="34" t="s">
        <v>131</v>
      </c>
    </row>
    <row r="14" spans="6:10" ht="15.5" x14ac:dyDescent="0.35">
      <c r="F14" s="8" t="s">
        <v>53</v>
      </c>
      <c r="G14" s="13">
        <v>1000</v>
      </c>
      <c r="H14" s="14" t="s">
        <v>110</v>
      </c>
      <c r="I14" s="10" t="s">
        <v>126</v>
      </c>
      <c r="J14" s="34"/>
    </row>
    <row r="15" spans="6:10" ht="15.5" x14ac:dyDescent="0.35">
      <c r="F15" s="8" t="s">
        <v>54</v>
      </c>
      <c r="G15" s="13">
        <v>1000</v>
      </c>
      <c r="H15" s="14" t="s">
        <v>111</v>
      </c>
      <c r="I15" s="10" t="s">
        <v>127</v>
      </c>
      <c r="J15" s="34"/>
    </row>
  </sheetData>
  <mergeCells count="4">
    <mergeCell ref="J4:J6"/>
    <mergeCell ref="J7:J9"/>
    <mergeCell ref="J10:J12"/>
    <mergeCell ref="J13:J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Ligno Bahan Baku</vt:lpstr>
      <vt:lpstr>Yield</vt:lpstr>
      <vt:lpstr> Kadar Air Selulosa</vt:lpstr>
      <vt:lpstr>Ligno Produk</vt:lpstr>
      <vt:lpstr>Kadar A. Selulosa</vt:lpstr>
      <vt:lpstr>Sheet2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Permana</dc:creator>
  <cp:lastModifiedBy>Davi Permana</cp:lastModifiedBy>
  <dcterms:created xsi:type="dcterms:W3CDTF">2025-02-10T07:27:00Z</dcterms:created>
  <dcterms:modified xsi:type="dcterms:W3CDTF">2025-03-12T05:58:58Z</dcterms:modified>
</cp:coreProperties>
</file>