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Default Extension="jpg" ContentType="image/jpeg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26" yWindow="65426" windowWidth="19420" windowHeight="10420" firstSheet="2" activeTab="7"/>
  </bookViews>
  <sheets>
    <sheet name="2019" sheetId="1" r:id="rId1"/>
    <sheet name="KG-HARI 2019" sheetId="7" r:id="rId2"/>
    <sheet name="2020" sheetId="4" r:id="rId3"/>
    <sheet name="TIMBULAN SAMPAH" sheetId="5" r:id="rId4"/>
    <sheet name="INPUT LANDGEM" sheetId="3" r:id="rId5"/>
    <sheet name="SISA VOLUME TPA" sheetId="6" r:id="rId6"/>
    <sheet name="HASIL LANDGEM" sheetId="9" r:id="rId7"/>
    <sheet name="KONVERSI" sheetId="10" r:id="rId8"/>
    <sheet name="RAB" sheetId="12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a" localSheetId="8">#REF!</definedName>
    <definedName name="\a">#REF!</definedName>
    <definedName name="\b" localSheetId="8">#REF!</definedName>
    <definedName name="\b">#REF!</definedName>
    <definedName name="\bbsuralaya">'[1]Uraian'!$R$586</definedName>
    <definedName name="\c" localSheetId="8">#REF!</definedName>
    <definedName name="\c">#REF!</definedName>
    <definedName name="\CABANG" localSheetId="8">#REF!</definedName>
    <definedName name="\CABANG">#REF!</definedName>
    <definedName name="\d" localSheetId="8">#REF!</definedName>
    <definedName name="\d">#REF!</definedName>
    <definedName name="\e" localSheetId="8">#REF!</definedName>
    <definedName name="\e">#REF!</definedName>
    <definedName name="\f" localSheetId="8">#REF!</definedName>
    <definedName name="\f">#REF!</definedName>
    <definedName name="\g" localSheetId="8">#REF!</definedName>
    <definedName name="\g">#REF!</definedName>
    <definedName name="\H">'[2]M'!$D$126</definedName>
    <definedName name="\I">'[2]M'!$D$131</definedName>
    <definedName name="\J">'[2]M'!$D$136</definedName>
    <definedName name="\K">'[2]M'!$D$141</definedName>
    <definedName name="\L">'[2]M'!$D$146</definedName>
    <definedName name="\LX1" localSheetId="8">#REF!</definedName>
    <definedName name="\LX1">#REF!</definedName>
    <definedName name="\M">'[2]M'!$D$166</definedName>
    <definedName name="\MENU" localSheetId="8">#REF!</definedName>
    <definedName name="\MENU">#REF!</definedName>
    <definedName name="\o" localSheetId="8">#REF!</definedName>
    <definedName name="\o">#REF!</definedName>
    <definedName name="\P">'[2]M'!$A$228</definedName>
    <definedName name="\Q">'[2]M'!$B$51</definedName>
    <definedName name="\R">'[2]M'!$B$40</definedName>
    <definedName name="\S">'[2]M'!$D$161</definedName>
    <definedName name="\T">'[2]M'!$D$156</definedName>
    <definedName name="\u" localSheetId="8">#REF!</definedName>
    <definedName name="\u">#REF!</definedName>
    <definedName name="\V" localSheetId="8">#REF!</definedName>
    <definedName name="\V">#REF!</definedName>
    <definedName name="\W">'[2]M'!$C$169</definedName>
    <definedName name="\x" localSheetId="8">#REF!</definedName>
    <definedName name="\x">#REF!</definedName>
    <definedName name="\Z">'[2]M'!$D$151</definedName>
    <definedName name="_?___RIGHT__RIG">#N/A</definedName>
    <definedName name="______________BBM2" localSheetId="8" hidden="1">{#N/A,#N/A,FALSE,"M.32"}</definedName>
    <definedName name="______________BBM2" hidden="1">{#N/A,#N/A,FALSE,"M.32"}</definedName>
    <definedName name="______________BBM3" localSheetId="8" hidden="1">{#N/A,#N/A,FALSE,"M.32"}</definedName>
    <definedName name="______________BBM3" hidden="1">{#N/A,#N/A,FALSE,"M.32"}</definedName>
    <definedName name="______________MEI92" localSheetId="8">#REF!</definedName>
    <definedName name="______________MEI92">#REF!</definedName>
    <definedName name="_____________ERR1" localSheetId="8" hidden="1">{#N/A,#N/A,FALSE,"M.42"}</definedName>
    <definedName name="_____________ERR1" hidden="1">{#N/A,#N/A,FALSE,"M.42"}</definedName>
    <definedName name="_____________kl09" localSheetId="8" hidden="1">{#N/A,#N/A,FALSE,"M.01"}</definedName>
    <definedName name="_____________kl09" hidden="1">{#N/A,#N/A,FALSE,"M.01"}</definedName>
    <definedName name="____________BBM2" localSheetId="8" hidden="1">{#N/A,#N/A,FALSE,"M.32"}</definedName>
    <definedName name="____________BBM2" hidden="1">{#N/A,#N/A,FALSE,"M.32"}</definedName>
    <definedName name="____________BBM3" localSheetId="8" hidden="1">{#N/A,#N/A,FALSE,"M.32"}</definedName>
    <definedName name="____________BBM3" hidden="1">{#N/A,#N/A,FALSE,"M.32"}</definedName>
    <definedName name="____________MEI92" localSheetId="8">#REF!</definedName>
    <definedName name="____________MEI92">#REF!</definedName>
    <definedName name="___________ERR1" localSheetId="8" hidden="1">{#N/A,#N/A,FALSE,"M.42"}</definedName>
    <definedName name="___________ERR1" hidden="1">{#N/A,#N/A,FALSE,"M.42"}</definedName>
    <definedName name="___________kl09" localSheetId="8" hidden="1">{#N/A,#N/A,FALSE,"M.01"}</definedName>
    <definedName name="___________kl09" hidden="1">{#N/A,#N/A,FALSE,"M.01"}</definedName>
    <definedName name="___________MEI92" localSheetId="8">#REF!</definedName>
    <definedName name="___________MEI92">#REF!</definedName>
    <definedName name="__________BBM2" localSheetId="8" hidden="1">{#N/A,#N/A,FALSE,"M.32"}</definedName>
    <definedName name="__________BBM2" hidden="1">{#N/A,#N/A,FALSE,"M.32"}</definedName>
    <definedName name="__________BBM3" localSheetId="8" hidden="1">{#N/A,#N/A,FALSE,"M.32"}</definedName>
    <definedName name="__________BBM3" hidden="1">{#N/A,#N/A,FALSE,"M.32"}</definedName>
    <definedName name="__________ERR1" localSheetId="8" hidden="1">{#N/A,#N/A,FALSE,"M.42"}</definedName>
    <definedName name="__________ERR1" hidden="1">{#N/A,#N/A,FALSE,"M.42"}</definedName>
    <definedName name="__________kl09" localSheetId="8" hidden="1">{#N/A,#N/A,FALSE,"M.01"}</definedName>
    <definedName name="__________kl09" hidden="1">{#N/A,#N/A,FALSE,"M.01"}</definedName>
    <definedName name="__________MEI92" localSheetId="8">#REF!</definedName>
    <definedName name="__________MEI92">#REF!</definedName>
    <definedName name="_________BBM2" localSheetId="8" hidden="1">{#N/A,#N/A,FALSE,"M.32"}</definedName>
    <definedName name="_________BBM2" hidden="1">{#N/A,#N/A,FALSE,"M.32"}</definedName>
    <definedName name="_________BBM3" localSheetId="8" hidden="1">{#N/A,#N/A,FALSE,"M.32"}</definedName>
    <definedName name="_________BBM3" hidden="1">{#N/A,#N/A,FALSE,"M.32"}</definedName>
    <definedName name="_________DAF1">'[3]Sheet3'!$II$7944</definedName>
    <definedName name="_________ERR1" localSheetId="8" hidden="1">{#N/A,#N/A,FALSE,"M.42"}</definedName>
    <definedName name="_________ERR1" hidden="1">{#N/A,#N/A,FALSE,"M.42"}</definedName>
    <definedName name="_________kl09" localSheetId="8" hidden="1">{#N/A,#N/A,FALSE,"M.01"}</definedName>
    <definedName name="_________kl09" hidden="1">{#N/A,#N/A,FALSE,"M.01"}</definedName>
    <definedName name="_________MEI92" localSheetId="8">#REF!</definedName>
    <definedName name="_________MEI92">#REF!</definedName>
    <definedName name="________BBM2" localSheetId="8" hidden="1">{#N/A,#N/A,FALSE,"M.32"}</definedName>
    <definedName name="________BBM2" hidden="1">{#N/A,#N/A,FALSE,"M.32"}</definedName>
    <definedName name="________BBM3" localSheetId="8" hidden="1">{#N/A,#N/A,FALSE,"M.32"}</definedName>
    <definedName name="________BBM3" hidden="1">{#N/A,#N/A,FALSE,"M.32"}</definedName>
    <definedName name="________BUS1" localSheetId="8">#REF!</definedName>
    <definedName name="________BUS1">#REF!</definedName>
    <definedName name="________DAF1">'[3]Sheet3'!$II$7944</definedName>
    <definedName name="________ERR1" localSheetId="8" hidden="1">{#N/A,#N/A,FALSE,"M.42"}</definedName>
    <definedName name="________ERR1" hidden="1">{#N/A,#N/A,FALSE,"M.42"}</definedName>
    <definedName name="________kl09" localSheetId="8" hidden="1">{#N/A,#N/A,FALSE,"M.01"}</definedName>
    <definedName name="________kl09" hidden="1">{#N/A,#N/A,FALSE,"M.01"}</definedName>
    <definedName name="________MEI92" localSheetId="8">#REF!</definedName>
    <definedName name="________MEI92">#REF!</definedName>
    <definedName name="_______BBM2" localSheetId="8" hidden="1">{#N/A,#N/A,FALSE,"M.32"}</definedName>
    <definedName name="_______BBM2" hidden="1">{#N/A,#N/A,FALSE,"M.32"}</definedName>
    <definedName name="_______BBM3" localSheetId="8" hidden="1">{#N/A,#N/A,FALSE,"M.32"}</definedName>
    <definedName name="_______BBM3" hidden="1">{#N/A,#N/A,FALSE,"M.32"}</definedName>
    <definedName name="_______BUS1" localSheetId="8">#REF!</definedName>
    <definedName name="_______BUS1">#REF!</definedName>
    <definedName name="_______DAF1">'[3]Sheet3'!$II$7944</definedName>
    <definedName name="_______ERR1" localSheetId="8" hidden="1">{#N/A,#N/A,FALSE,"M.42"}</definedName>
    <definedName name="_______ERR1" hidden="1">{#N/A,#N/A,FALSE,"M.42"}</definedName>
    <definedName name="_______kl09" localSheetId="8" hidden="1">{#N/A,#N/A,FALSE,"M.01"}</definedName>
    <definedName name="_______kl09" hidden="1">{#N/A,#N/A,FALSE,"M.01"}</definedName>
    <definedName name="_______MEI92" localSheetId="8">#REF!</definedName>
    <definedName name="_______MEI92">#REF!</definedName>
    <definedName name="______BBM2" localSheetId="8" hidden="1">{#N/A,#N/A,FALSE,"M.32"}</definedName>
    <definedName name="______BBM2" hidden="1">{#N/A,#N/A,FALSE,"M.32"}</definedName>
    <definedName name="______BBM3" localSheetId="8" hidden="1">{#N/A,#N/A,FALSE,"M.32"}</definedName>
    <definedName name="______BBM3" hidden="1">{#N/A,#N/A,FALSE,"M.32"}</definedName>
    <definedName name="______BUS1" localSheetId="8">#REF!</definedName>
    <definedName name="______BUS1">#REF!</definedName>
    <definedName name="______DAF1">'[3]Sheet3'!$II$7944</definedName>
    <definedName name="______ERR1" localSheetId="8" hidden="1">{#N/A,#N/A,FALSE,"M.42"}</definedName>
    <definedName name="______ERR1" hidden="1">{#N/A,#N/A,FALSE,"M.42"}</definedName>
    <definedName name="______JBN3" localSheetId="8" hidden="1">{#N/A,#N/A,FALSE,"M.32"}</definedName>
    <definedName name="______JBN3" hidden="1">{#N/A,#N/A,FALSE,"M.32"}</definedName>
    <definedName name="______kl09" localSheetId="8" hidden="1">{#N/A,#N/A,FALSE,"M.01"}</definedName>
    <definedName name="______kl09" hidden="1">{#N/A,#N/A,FALSE,"M.01"}</definedName>
    <definedName name="______MEI92" localSheetId="8">#REF!</definedName>
    <definedName name="______MEI92">#REF!</definedName>
    <definedName name="______SLA2009" localSheetId="8" hidden="1">{#N/A,#N/A,FALSE,"M.32"}</definedName>
    <definedName name="______SLA2009" hidden="1">{#N/A,#N/A,FALSE,"M.32"}</definedName>
    <definedName name="______TH1" localSheetId="8" hidden="1">{#N/A,#N/A,FALSE,"M.34"}</definedName>
    <definedName name="______TH1" hidden="1">{#N/A,#N/A,FALSE,"M.34"}</definedName>
    <definedName name="______th2" localSheetId="8" hidden="1">{#N/A,#N/A,FALSE,"M.42"}</definedName>
    <definedName name="______th2" hidden="1">{#N/A,#N/A,FALSE,"M.42"}</definedName>
    <definedName name="_____BBM2" localSheetId="8" hidden="1">{#N/A,#N/A,FALSE,"M.32"}</definedName>
    <definedName name="_____BBM2" hidden="1">{#N/A,#N/A,FALSE,"M.32"}</definedName>
    <definedName name="_____BBM3" localSheetId="8" hidden="1">{#N/A,#N/A,FALSE,"M.32"}</definedName>
    <definedName name="_____BBM3" hidden="1">{#N/A,#N/A,FALSE,"M.32"}</definedName>
    <definedName name="_____BUS1" localSheetId="8">#REF!</definedName>
    <definedName name="_____BUS1">#REF!</definedName>
    <definedName name="_____DAF1">'[3]Sheet3'!$II$7944</definedName>
    <definedName name="_____ERR1" localSheetId="8" hidden="1">{#N/A,#N/A,FALSE,"M.42"}</definedName>
    <definedName name="_____ERR1" hidden="1">{#N/A,#N/A,FALSE,"M.42"}</definedName>
    <definedName name="_____JBN3" localSheetId="8" hidden="1">{#N/A,#N/A,FALSE,"M.32"}</definedName>
    <definedName name="_____JBN3" hidden="1">{#N/A,#N/A,FALSE,"M.32"}</definedName>
    <definedName name="_____kl09" localSheetId="8" hidden="1">{#N/A,#N/A,FALSE,"M.01"}</definedName>
    <definedName name="_____kl09" hidden="1">{#N/A,#N/A,FALSE,"M.01"}</definedName>
    <definedName name="_____MEI92" localSheetId="8">#REF!</definedName>
    <definedName name="_____MEI92">#REF!</definedName>
    <definedName name="_____RIP2" localSheetId="8" hidden="1">{#N/A,#N/A,FALSE,"M.01"}</definedName>
    <definedName name="_____RIP2" hidden="1">{#N/A,#N/A,FALSE,"M.01"}</definedName>
    <definedName name="_____RIP3" localSheetId="8" hidden="1">{#N/A,#N/A,FALSE,"M.41"}</definedName>
    <definedName name="_____RIP3" hidden="1">{#N/A,#N/A,FALSE,"M.41"}</definedName>
    <definedName name="_____SLA2009" localSheetId="8" hidden="1">{#N/A,#N/A,FALSE,"M.32"}</definedName>
    <definedName name="_____SLA2009" hidden="1">{#N/A,#N/A,FALSE,"M.32"}</definedName>
    <definedName name="_____TH1" localSheetId="8" hidden="1">{#N/A,#N/A,FALSE,"M.34"}</definedName>
    <definedName name="_____TH1" hidden="1">{#N/A,#N/A,FALSE,"M.34"}</definedName>
    <definedName name="_____th2" localSheetId="8" hidden="1">{#N/A,#N/A,FALSE,"M.42"}</definedName>
    <definedName name="_____th2" hidden="1">{#N/A,#N/A,FALSE,"M.42"}</definedName>
    <definedName name="_____TW1" localSheetId="8">#REF!</definedName>
    <definedName name="_____TW1">#REF!</definedName>
    <definedName name="_____TW2" localSheetId="8">#REF!</definedName>
    <definedName name="_____TW2">#REF!</definedName>
    <definedName name="____BBM2" localSheetId="8" hidden="1">{#N/A,#N/A,FALSE,"M.32"}</definedName>
    <definedName name="____BBM2" hidden="1">{#N/A,#N/A,FALSE,"M.32"}</definedName>
    <definedName name="____BBM3" localSheetId="8" hidden="1">{#N/A,#N/A,FALSE,"M.32"}</definedName>
    <definedName name="____BBM3" hidden="1">{#N/A,#N/A,FALSE,"M.32"}</definedName>
    <definedName name="____BUS1" localSheetId="8">#REF!</definedName>
    <definedName name="____BUS1">#REF!</definedName>
    <definedName name="____DAF1" localSheetId="8">#REF!</definedName>
    <definedName name="____DAF1">#REF!</definedName>
    <definedName name="____DAF11" localSheetId="8">#REF!</definedName>
    <definedName name="____DAF11">#REF!</definedName>
    <definedName name="____DAF12" localSheetId="8">#REF!</definedName>
    <definedName name="____DAF12">#REF!</definedName>
    <definedName name="____DAF13" localSheetId="8">#REF!</definedName>
    <definedName name="____DAF13">#REF!</definedName>
    <definedName name="____daf133" localSheetId="8">#REF!</definedName>
    <definedName name="____daf133">#REF!</definedName>
    <definedName name="____DAF14" localSheetId="8">#REF!</definedName>
    <definedName name="____DAF14">#REF!</definedName>
    <definedName name="____DAF15" localSheetId="8">#REF!</definedName>
    <definedName name="____DAF15">#REF!</definedName>
    <definedName name="____DAF16" localSheetId="8">#REF!</definedName>
    <definedName name="____DAF16">#REF!</definedName>
    <definedName name="____DAF17" localSheetId="8">#REF!</definedName>
    <definedName name="____DAF17">#REF!</definedName>
    <definedName name="____DAF2" localSheetId="8">#REF!</definedName>
    <definedName name="____DAF2">#REF!</definedName>
    <definedName name="____DAF3" localSheetId="8">#REF!</definedName>
    <definedName name="____DAF3">#REF!</definedName>
    <definedName name="____ERR1" localSheetId="8" hidden="1">{#N/A,#N/A,FALSE,"M.42"}</definedName>
    <definedName name="____ERR1" hidden="1">{#N/A,#N/A,FALSE,"M.42"}</definedName>
    <definedName name="____hal5" localSheetId="8">#REF!</definedName>
    <definedName name="____hal5">#REF!</definedName>
    <definedName name="____hal6" localSheetId="8">#REF!</definedName>
    <definedName name="____hal6">#REF!</definedName>
    <definedName name="____JBN3" localSheetId="8" hidden="1">{#N/A,#N/A,FALSE,"M.32"}</definedName>
    <definedName name="____JBN3" hidden="1">{#N/A,#N/A,FALSE,"M.32"}</definedName>
    <definedName name="____kb1" localSheetId="8">#REF!</definedName>
    <definedName name="____kb1">#REF!</definedName>
    <definedName name="____kb2" localSheetId="8">#REF!</definedName>
    <definedName name="____kb2">#REF!</definedName>
    <definedName name="____kl09" localSheetId="8" hidden="1">{#N/A,#N/A,FALSE,"M.01"}</definedName>
    <definedName name="____kl09" hidden="1">{#N/A,#N/A,FALSE,"M.01"}</definedName>
    <definedName name="____kp1" localSheetId="8">#REF!</definedName>
    <definedName name="____kp1">#REF!</definedName>
    <definedName name="____MEI92" localSheetId="8">#REF!</definedName>
    <definedName name="____MEI92">#REF!</definedName>
    <definedName name="____RIP2" localSheetId="8" hidden="1">{#N/A,#N/A,FALSE,"M.01"}</definedName>
    <definedName name="____RIP2" hidden="1">{#N/A,#N/A,FALSE,"M.01"}</definedName>
    <definedName name="____RIP3" localSheetId="8" hidden="1">{#N/A,#N/A,FALSE,"M.41"}</definedName>
    <definedName name="____RIP3" hidden="1">{#N/A,#N/A,FALSE,"M.41"}</definedName>
    <definedName name="____sem1" localSheetId="8">#REF!</definedName>
    <definedName name="____sem1">#REF!</definedName>
    <definedName name="____SLA2009" localSheetId="8" hidden="1">{#N/A,#N/A,FALSE,"M.32"}</definedName>
    <definedName name="____SLA2009" hidden="1">{#N/A,#N/A,FALSE,"M.32"}</definedName>
    <definedName name="____sm1" localSheetId="8">#REF!</definedName>
    <definedName name="____sm1">#REF!</definedName>
    <definedName name="____Tab1" localSheetId="8">#REF!</definedName>
    <definedName name="____Tab1">#REF!</definedName>
    <definedName name="____Tab2" localSheetId="8">#REF!</definedName>
    <definedName name="____Tab2">#REF!</definedName>
    <definedName name="____Tab3" localSheetId="8">#REF!</definedName>
    <definedName name="____Tab3">#REF!</definedName>
    <definedName name="____TH1" localSheetId="8" hidden="1">{#N/A,#N/A,FALSE,"M.34"}</definedName>
    <definedName name="____TH1" hidden="1">{#N/A,#N/A,FALSE,"M.34"}</definedName>
    <definedName name="____th2" localSheetId="8" hidden="1">{#N/A,#N/A,FALSE,"M.42"}</definedName>
    <definedName name="____th2" hidden="1">{#N/A,#N/A,FALSE,"M.42"}</definedName>
    <definedName name="____trw1" localSheetId="8">#REF!</definedName>
    <definedName name="____trw1">#REF!</definedName>
    <definedName name="____trw2" localSheetId="8">#REF!</definedName>
    <definedName name="____trw2">#REF!</definedName>
    <definedName name="____trw3" localSheetId="8">#REF!</definedName>
    <definedName name="____trw3">#REF!</definedName>
    <definedName name="___BAT48100">'[5]HARGA SATUAN'!$B$13</definedName>
    <definedName name="___BBM2" localSheetId="8" hidden="1">{#N/A,#N/A,FALSE,"M.32"}</definedName>
    <definedName name="___BBM2" hidden="1">{#N/A,#N/A,FALSE,"M.32"}</definedName>
    <definedName name="___BBM3" localSheetId="8" hidden="1">{#N/A,#N/A,FALSE,"M.32"}</definedName>
    <definedName name="___BBM3" hidden="1">{#N/A,#N/A,FALSE,"M.32"}</definedName>
    <definedName name="___BUS1" localSheetId="8">#REF!</definedName>
    <definedName name="___BUS1">#REF!</definedName>
    <definedName name="___DAF1" localSheetId="8">#REF!</definedName>
    <definedName name="___DAF1">#REF!</definedName>
    <definedName name="___DAF11" localSheetId="8">#REF!</definedName>
    <definedName name="___DAF11">#REF!</definedName>
    <definedName name="___DAF12" localSheetId="8">#REF!</definedName>
    <definedName name="___DAF12">#REF!</definedName>
    <definedName name="___DAF13" localSheetId="8">#REF!</definedName>
    <definedName name="___DAF13">#REF!</definedName>
    <definedName name="___daf133" localSheetId="8">#REF!</definedName>
    <definedName name="___daf133">#REF!</definedName>
    <definedName name="___DAF14" localSheetId="8">#REF!</definedName>
    <definedName name="___DAF14">#REF!</definedName>
    <definedName name="___DAF15" localSheetId="8">#REF!</definedName>
    <definedName name="___DAF15">#REF!</definedName>
    <definedName name="___DAF16" localSheetId="8">#REF!</definedName>
    <definedName name="___DAF16">#REF!</definedName>
    <definedName name="___DAF17" localSheetId="8">#REF!</definedName>
    <definedName name="___DAF17">#REF!</definedName>
    <definedName name="___DAF2" localSheetId="8">#REF!</definedName>
    <definedName name="___DAF2">#REF!</definedName>
    <definedName name="___DAF3" localSheetId="8">#REF!</definedName>
    <definedName name="___DAF3">#REF!</definedName>
    <definedName name="___ERR1" localSheetId="8" hidden="1">{#N/A,#N/A,FALSE,"M.42"}</definedName>
    <definedName name="___ERR1" hidden="1">{#N/A,#N/A,FALSE,"M.42"}</definedName>
    <definedName name="___hal1" localSheetId="8">#REF!</definedName>
    <definedName name="___hal1">#REF!</definedName>
    <definedName name="___hal2" localSheetId="8">#REF!</definedName>
    <definedName name="___hal2">#REF!</definedName>
    <definedName name="___hal3" localSheetId="8">#REF!</definedName>
    <definedName name="___hal3">#REF!</definedName>
    <definedName name="___hal4" localSheetId="8">#REF!</definedName>
    <definedName name="___hal4">#REF!</definedName>
    <definedName name="___JBN3" localSheetId="8" hidden="1">{#N/A,#N/A,FALSE,"M.32"}</definedName>
    <definedName name="___JBN3" hidden="1">{#N/A,#N/A,FALSE,"M.32"}</definedName>
    <definedName name="___JUL3" localSheetId="8">#REF!</definedName>
    <definedName name="___JUL3">#REF!</definedName>
    <definedName name="___kl09" localSheetId="8" hidden="1">{#N/A,#N/A,FALSE,"M.01"}</definedName>
    <definedName name="___kl09" hidden="1">{#N/A,#N/A,FALSE,"M.01"}</definedName>
    <definedName name="___la150">'[5]HARGA SATUAN'!$B$25</definedName>
    <definedName name="___MEI92" localSheetId="8">#REF!</definedName>
    <definedName name="___MEI92">#REF!</definedName>
    <definedName name="___npv1" localSheetId="8">#REF!</definedName>
    <definedName name="___npv1">#REF!</definedName>
    <definedName name="___npv2" localSheetId="8">#REF!</definedName>
    <definedName name="___npv2">#REF!</definedName>
    <definedName name="___pmt7040">'[5]HARGA SATUAN'!$B$8</definedName>
    <definedName name="___rab1" localSheetId="8">#REF!</definedName>
    <definedName name="___rab1">#REF!</definedName>
    <definedName name="___rab2" localSheetId="8">#REF!</definedName>
    <definedName name="___rab2">#REF!</definedName>
    <definedName name="___RIP2" localSheetId="8" hidden="1">{#N/A,#N/A,FALSE,"M.01"}</definedName>
    <definedName name="___RIP2" hidden="1">{#N/A,#N/A,FALSE,"M.01"}</definedName>
    <definedName name="___RIP3" localSheetId="8" hidden="1">{#N/A,#N/A,FALSE,"M.41"}</definedName>
    <definedName name="___RIP3" hidden="1">{#N/A,#N/A,FALSE,"M.41"}</definedName>
    <definedName name="___SLA2009" localSheetId="8" hidden="1">{#N/A,#N/A,FALSE,"M.32"}</definedName>
    <definedName name="___SLA2009" hidden="1">{#N/A,#N/A,FALSE,"M.32"}</definedName>
    <definedName name="___TH1" localSheetId="8" hidden="1">{#N/A,#N/A,FALSE,"M.34"}</definedName>
    <definedName name="___TH1" hidden="1">{#N/A,#N/A,FALSE,"M.34"}</definedName>
    <definedName name="___th2" localSheetId="8" hidden="1">{#N/A,#N/A,FALSE,"M.42"}</definedName>
    <definedName name="___th2" hidden="1">{#N/A,#N/A,FALSE,"M.42"}</definedName>
    <definedName name="___TW1" localSheetId="8">#REF!</definedName>
    <definedName name="___TW1">#REF!</definedName>
    <definedName name="___TW2" localSheetId="8">#REF!</definedName>
    <definedName name="___TW2">#REF!</definedName>
    <definedName name="__1_2002_VS_2001" localSheetId="8">#REF!</definedName>
    <definedName name="__1_2002_VS_2001">#REF!</definedName>
    <definedName name="__10INV_PERUSAHAA_2" localSheetId="8">#REF!</definedName>
    <definedName name="__10INV_PERUSAHAA_2">#REF!</definedName>
    <definedName name="__11INV_PERUSAHAAN" localSheetId="8">#REF!</definedName>
    <definedName name="__11INV_PERUSAHAAN">#REF!</definedName>
    <definedName name="__123Graph_A" localSheetId="8" hidden="1">#REF!</definedName>
    <definedName name="__123Graph_A" hidden="1">#REF!</definedName>
    <definedName name="__123Graph_A1" hidden="1">'[2]C'!$D$322:$K$322</definedName>
    <definedName name="__123Graph_A2" hidden="1">'[2]C'!$D$372:$K$372</definedName>
    <definedName name="__123Graph_ACPEXIND" hidden="1">'[2]M'!$F$18:$N$18</definedName>
    <definedName name="__123Graph_ACPEXJAVA" hidden="1">'[2]M'!$V$18:$AD$18</definedName>
    <definedName name="__123Graph_ACPEXOUTS" hidden="1">'[2]M'!$AL$18:$AT$18</definedName>
    <definedName name="__123Graph_AFININDO" hidden="1">'[2]M'!$F$27:$N$27</definedName>
    <definedName name="__123Graph_AFINJAVA" hidden="1">'[2]M'!$V$27:$AD$27</definedName>
    <definedName name="__123Graph_AFINOUTS" hidden="1">'[2]M'!$AL$27:$AT$27</definedName>
    <definedName name="__123Graph_AFUELINDO" hidden="1">'[2]M'!$F$5:$N$5</definedName>
    <definedName name="__123Graph_AFUELJAVA" hidden="1">'[2]M'!$V$5:$AD$5</definedName>
    <definedName name="__123Graph_AFUELOUTS" hidden="1">'[2]M'!$AL$5:$AT$5</definedName>
    <definedName name="__123Graph_AOPEXIND" hidden="1">'[2]M'!$F$11:$N$11</definedName>
    <definedName name="__123Graph_AOPEXJAVA" hidden="1">'[2]M'!$V$11:$AD$11</definedName>
    <definedName name="__123Graph_AOPEXOUTS" hidden="1">'[2]M'!$AL$11:$AT$11</definedName>
    <definedName name="__123Graph_AREIND" hidden="1">'[2]M'!$F$23:$N$23</definedName>
    <definedName name="__123Graph_AREJAVA" hidden="1">'[2]M'!$V$23:$AD$23</definedName>
    <definedName name="__123Graph_AREOUTSIDE" hidden="1">'[2]M'!$AL$23:$AT$23</definedName>
    <definedName name="__123Graph_B" localSheetId="8" hidden="1">#REF!</definedName>
    <definedName name="__123Graph_B" hidden="1">#REF!</definedName>
    <definedName name="__123Graph_B1" hidden="1">'[2]C'!$D$323:$K$323</definedName>
    <definedName name="__123Graph_B2" hidden="1">'[2]C'!$D$373:$K$373</definedName>
    <definedName name="__123Graph_BCPEXIND" hidden="1">'[2]M'!$F$17:$N$17</definedName>
    <definedName name="__123Graph_BCPEXJAVA" hidden="1">'[2]M'!$V$17:$AD$17</definedName>
    <definedName name="__123Graph_BCPEXOUTS" hidden="1">'[2]M'!$AL$17:$AT$17</definedName>
    <definedName name="__123Graph_BFININDO" hidden="1">'[2]M'!$F$28:$N$28</definedName>
    <definedName name="__123Graph_BFINJAVA" hidden="1">'[2]M'!$V$28:$AD$28</definedName>
    <definedName name="__123Graph_BFINOUTS" hidden="1">'[2]M'!$AL$28:$AT$28</definedName>
    <definedName name="__123Graph_BFUELINDO" hidden="1">'[2]M'!$F$6:$N$6</definedName>
    <definedName name="__123Graph_BFUELJAVA" hidden="1">'[2]M'!$V$6:$AD$6</definedName>
    <definedName name="__123Graph_BFUELOUTS" hidden="1">'[2]M'!$AL$6:$AT$6</definedName>
    <definedName name="__123Graph_BOPEXIND" hidden="1">'[2]M'!$F$12:$N$12</definedName>
    <definedName name="__123Graph_BOPEXJAVA" hidden="1">'[2]M'!$V$12:$AD$12</definedName>
    <definedName name="__123Graph_BOPEXOUTS" hidden="1">'[2]M'!$AL$12:$AT$12</definedName>
    <definedName name="__123Graph_BREIND" hidden="1">'[2]M'!$F$24:$N$24</definedName>
    <definedName name="__123Graph_BREJAVA" hidden="1">'[2]M'!$V$24:$AD$24</definedName>
    <definedName name="__123Graph_BREOUTSIDE" hidden="1">'[2]M'!$AL$24:$AT$24</definedName>
    <definedName name="__123Graph_CCPEXIND" hidden="1">'[2]M'!$F$20:$N$20</definedName>
    <definedName name="__123Graph_CCPEXJAVA" hidden="1">'[2]M'!$V$20:$AD$20</definedName>
    <definedName name="__123Graph_CCPEXOUTS" hidden="1">'[2]M'!$AL$20:$AT$20</definedName>
    <definedName name="__123Graph_CFININDO" hidden="1">'[2]M'!$F$29:$N$29</definedName>
    <definedName name="__123Graph_CFINJAVA" hidden="1">'[2]M'!$V$29:$AD$29</definedName>
    <definedName name="__123Graph_CFINOUTS" hidden="1">'[2]M'!$F$29:$N$29</definedName>
    <definedName name="__123Graph_CFUELINDO" hidden="1">'[2]M'!$F$7:$N$7</definedName>
    <definedName name="__123Graph_CFUELJAVA" hidden="1">'[2]M'!$V$7:$AD$7</definedName>
    <definedName name="__123Graph_CFUELOUTS" hidden="1">'[2]M'!$AL$7:$AT$7</definedName>
    <definedName name="__123Graph_COPEXIND" hidden="1">'[2]M'!$F$13:$N$13</definedName>
    <definedName name="__123Graph_COPEXJAVA" hidden="1">'[2]M'!$V$13:$AD$13</definedName>
    <definedName name="__123Graph_COPEXOUTS" hidden="1">'[2]M'!$AL$13:$AT$13</definedName>
    <definedName name="__123Graph_D" localSheetId="8" hidden="1">#REF!</definedName>
    <definedName name="__123Graph_D" hidden="1">#REF!</definedName>
    <definedName name="__123Graph_DCPEXIND" hidden="1">'[2]M'!$F$19:$N$19</definedName>
    <definedName name="__123Graph_DCPEXJAVA" hidden="1">'[2]M'!$V$19:$AD$19</definedName>
    <definedName name="__123Graph_DCPEXOUTS" hidden="1">'[2]M'!$AL$19:$AT$19</definedName>
    <definedName name="__123Graph_DFUELINDO" hidden="1">'[2]M'!$F$8:$N$8</definedName>
    <definedName name="__123Graph_DFUELJAVA" hidden="1">'[2]M'!$V$8:$AD$8</definedName>
    <definedName name="__123Graph_DFUELOUTS" hidden="1">'[2]M'!$AL$8:$AT$8</definedName>
    <definedName name="__123Graph_DOPEXIND" hidden="1">'[2]M'!$F$14:$N$14</definedName>
    <definedName name="__123Graph_DOPEXJAVA" hidden="1">'[2]M'!$V$14:$AD$14</definedName>
    <definedName name="__123Graph_DOPEXOUTS" hidden="1">'[2]M'!$AL$14:$AT$14</definedName>
    <definedName name="__123Graph_X" localSheetId="8" hidden="1">#REF!</definedName>
    <definedName name="__123Graph_X" hidden="1">#REF!</definedName>
    <definedName name="__123Graph_XCPEXIND" hidden="1">'[2]M'!$F$3:$N$3</definedName>
    <definedName name="__123Graph_XCPEXJAVA" hidden="1">'[2]M'!$V$3:$AD$3</definedName>
    <definedName name="__123Graph_XCPEXOUTS" hidden="1">'[2]M'!$AL$3:$AT$3</definedName>
    <definedName name="__123Graph_XFININDO" hidden="1">'[2]M'!$F$3:$N$3</definedName>
    <definedName name="__123Graph_XFINJAVA" hidden="1">'[2]M'!$V$3:$AD$3</definedName>
    <definedName name="__123Graph_XFUELINDO" hidden="1">'[2]M'!$F$3:$N$3</definedName>
    <definedName name="__123Graph_XFUELJAVA" hidden="1">'[2]M'!$V$3:$AD$3</definedName>
    <definedName name="__123Graph_XFUELOUTS" hidden="1">'[2]M'!$AL$3:$AT$3</definedName>
    <definedName name="__123Graph_XOPEXIND" hidden="1">'[2]M'!$F$3:$N$3</definedName>
    <definedName name="__123Graph_XOPEXJAVA" hidden="1">'[2]M'!$V$3:$AD$3</definedName>
    <definedName name="__123Graph_XOPEXOUTS" hidden="1">'[2]M'!$AL$3:$AT$3</definedName>
    <definedName name="__123Graph_XREJAVA" hidden="1">'[2]M'!$V$3:$AD$3</definedName>
    <definedName name="__123Graph_XREOUTSIDE" hidden="1">'[2]M'!$AL$3:$AT$3</definedName>
    <definedName name="__12JTM_PER_TW" localSheetId="8">#REF!</definedName>
    <definedName name="__12JTM_PER_TW">#REF!</definedName>
    <definedName name="__13REKAP_KEGIATAN" localSheetId="8">#REF!</definedName>
    <definedName name="__13REKAP_KEGIATAN">#REF!</definedName>
    <definedName name="__14REKAP_PAK_AEP" localSheetId="8">#REF!</definedName>
    <definedName name="__14REKAP_PAK_AEP">#REF!</definedName>
    <definedName name="__15SUM_MUTDAL" localSheetId="8">#REF!</definedName>
    <definedName name="__15SUM_MUTDAL">#REF!</definedName>
    <definedName name="__2ANGG_PERUSAHA_2" localSheetId="8">#REF!</definedName>
    <definedName name="__2ANGG_PERUSAHA_2">#REF!</definedName>
    <definedName name="__3ANGG_PERUSAHAAN" localSheetId="8">#REF!</definedName>
    <definedName name="__3ANGG_PERUSAHAAN">#REF!</definedName>
    <definedName name="__4BAHAS_ANGG." localSheetId="8">#REF!</definedName>
    <definedName name="__4BAHAS_ANGG.">#REF!</definedName>
    <definedName name="__5BAHAS_DISTURB" localSheetId="8">#REF!</definedName>
    <definedName name="__5BAHAS_DISTURB">#REF!</definedName>
    <definedName name="__6FORM_A" localSheetId="8">#REF!</definedName>
    <definedName name="__6FORM_A">#REF!</definedName>
    <definedName name="__7FORM_B" localSheetId="8">#REF!</definedName>
    <definedName name="__7FORM_B">#REF!</definedName>
    <definedName name="__8GD_PER_TW" localSheetId="8">#REF!</definedName>
    <definedName name="__8GD_PER_TW">#REF!</definedName>
    <definedName name="__9GH_2_SPINDEL" localSheetId="8">#REF!</definedName>
    <definedName name="__9GH_2_SPINDEL">#REF!</definedName>
    <definedName name="__BAT48100">'[5]HARGA SATUAN'!$B$13</definedName>
    <definedName name="__BBM2" localSheetId="8" hidden="1">{#N/A,#N/A,FALSE,"M.32"}</definedName>
    <definedName name="__BBM2" hidden="1">{#N/A,#N/A,FALSE,"M.32"}</definedName>
    <definedName name="__BBM3" localSheetId="8" hidden="1">{#N/A,#N/A,FALSE,"M.32"}</definedName>
    <definedName name="__BBM3" hidden="1">{#N/A,#N/A,FALSE,"M.32"}</definedName>
    <definedName name="__BUS1" localSheetId="8">#REF!</definedName>
    <definedName name="__BUS1">#REF!</definedName>
    <definedName name="__DAF1" localSheetId="8">#REF!</definedName>
    <definedName name="__DAF1">#REF!</definedName>
    <definedName name="__DAF11" localSheetId="8">#REF!</definedName>
    <definedName name="__DAF11">#REF!</definedName>
    <definedName name="__DAF12" localSheetId="8">#REF!</definedName>
    <definedName name="__DAF12">#REF!</definedName>
    <definedName name="__DAF13" localSheetId="8">#REF!</definedName>
    <definedName name="__DAF13">#REF!</definedName>
    <definedName name="__daf133" localSheetId="8">#REF!</definedName>
    <definedName name="__daf133">#REF!</definedName>
    <definedName name="__DAF14" localSheetId="8">#REF!</definedName>
    <definedName name="__DAF14">#REF!</definedName>
    <definedName name="__DAF15" localSheetId="8">#REF!</definedName>
    <definedName name="__DAF15">#REF!</definedName>
    <definedName name="__DAF16" localSheetId="8">#REF!</definedName>
    <definedName name="__DAF16">#REF!</definedName>
    <definedName name="__DAF17" localSheetId="8">#REF!</definedName>
    <definedName name="__DAF17">#REF!</definedName>
    <definedName name="__DAF2" localSheetId="8">#REF!</definedName>
    <definedName name="__DAF2">#REF!</definedName>
    <definedName name="__DAF3" localSheetId="8">#REF!</definedName>
    <definedName name="__DAF3">#REF!</definedName>
    <definedName name="__ERR1" localSheetId="8" hidden="1">{#N/A,#N/A,FALSE,"M.42"}</definedName>
    <definedName name="__ERR1" hidden="1">{#N/A,#N/A,FALSE,"M.42"}</definedName>
    <definedName name="__hal1" localSheetId="8">#REF!</definedName>
    <definedName name="__hal1">#REF!</definedName>
    <definedName name="__hal2" localSheetId="8">#REF!</definedName>
    <definedName name="__hal2">#REF!</definedName>
    <definedName name="__hal3" localSheetId="8">#REF!</definedName>
    <definedName name="__hal3">#REF!</definedName>
    <definedName name="__hal4" localSheetId="8">#REF!</definedName>
    <definedName name="__hal4">#REF!</definedName>
    <definedName name="__hal5" localSheetId="8">#REF!</definedName>
    <definedName name="__hal5">#REF!</definedName>
    <definedName name="__hal6" localSheetId="8">#REF!</definedName>
    <definedName name="__hal6">#REF!</definedName>
    <definedName name="__JBN3" localSheetId="8" hidden="1">{#N/A,#N/A,FALSE,"M.32"}</definedName>
    <definedName name="__JBN3" hidden="1">{#N/A,#N/A,FALSE,"M.32"}</definedName>
    <definedName name="__JUL3" localSheetId="8">#REF!</definedName>
    <definedName name="__JUL3">#REF!</definedName>
    <definedName name="__kb1" localSheetId="8">#REF!</definedName>
    <definedName name="__kb1">#REF!</definedName>
    <definedName name="__kb2" localSheetId="8">#REF!</definedName>
    <definedName name="__kb2">#REF!</definedName>
    <definedName name="__kl09" localSheetId="8" hidden="1">{#N/A,#N/A,FALSE,"M.01"}</definedName>
    <definedName name="__kl09" hidden="1">{#N/A,#N/A,FALSE,"M.01"}</definedName>
    <definedName name="__kp1" localSheetId="8">#REF!</definedName>
    <definedName name="__kp1">#REF!</definedName>
    <definedName name="__la150">'[5]HARGA SATUAN'!$B$25</definedName>
    <definedName name="__MEI92" localSheetId="8">#REF!</definedName>
    <definedName name="__MEI92">#REF!</definedName>
    <definedName name="__npv1" localSheetId="8">#REF!</definedName>
    <definedName name="__npv1">#REF!</definedName>
    <definedName name="__npv2" localSheetId="8">#REF!</definedName>
    <definedName name="__npv2">#REF!</definedName>
    <definedName name="__pmt7040">'[5]HARGA SATUAN'!$B$8</definedName>
    <definedName name="__rab1" localSheetId="8">#REF!</definedName>
    <definedName name="__rab1">#REF!</definedName>
    <definedName name="__rab2" localSheetId="8">#REF!</definedName>
    <definedName name="__rab2">#REF!</definedName>
    <definedName name="__RIP2" localSheetId="8" hidden="1">{#N/A,#N/A,FALSE,"M.01"}</definedName>
    <definedName name="__RIP2" hidden="1">{#N/A,#N/A,FALSE,"M.01"}</definedName>
    <definedName name="__RIP3" localSheetId="8" hidden="1">{#N/A,#N/A,FALSE,"M.41"}</definedName>
    <definedName name="__RIP3" hidden="1">{#N/A,#N/A,FALSE,"M.41"}</definedName>
    <definedName name="__sem1" localSheetId="8">#REF!</definedName>
    <definedName name="__sem1">#REF!</definedName>
    <definedName name="__SLA2009" localSheetId="8" hidden="1">{#N/A,#N/A,FALSE,"M.32"}</definedName>
    <definedName name="__SLA2009" hidden="1">{#N/A,#N/A,FALSE,"M.32"}</definedName>
    <definedName name="__sm1" localSheetId="8">#REF!</definedName>
    <definedName name="__sm1">#REF!</definedName>
    <definedName name="__Tab1" localSheetId="8">#REF!</definedName>
    <definedName name="__Tab1">#REF!</definedName>
    <definedName name="__Tab2" localSheetId="8">#REF!</definedName>
    <definedName name="__Tab2">#REF!</definedName>
    <definedName name="__Tab3" localSheetId="8">#REF!</definedName>
    <definedName name="__Tab3">#REF!</definedName>
    <definedName name="__TH1" localSheetId="8" hidden="1">{#N/A,#N/A,FALSE,"M.34"}</definedName>
    <definedName name="__TH1" hidden="1">{#N/A,#N/A,FALSE,"M.34"}</definedName>
    <definedName name="__th2" localSheetId="8" hidden="1">{#N/A,#N/A,FALSE,"M.42"}</definedName>
    <definedName name="__th2" hidden="1">{#N/A,#N/A,FALSE,"M.42"}</definedName>
    <definedName name="__trw1" localSheetId="8">#REF!</definedName>
    <definedName name="__trw1">#REF!</definedName>
    <definedName name="__trw2" localSheetId="8">#REF!</definedName>
    <definedName name="__trw2">#REF!</definedName>
    <definedName name="__trw3" localSheetId="8">#REF!</definedName>
    <definedName name="__trw3">#REF!</definedName>
    <definedName name="__TW1" localSheetId="8">#REF!</definedName>
    <definedName name="__TW1">#REF!</definedName>
    <definedName name="__TW2" localSheetId="8">#REF!</definedName>
    <definedName name="__TW2">#REF!</definedName>
    <definedName name="_1" localSheetId="8">#REF!</definedName>
    <definedName name="_1">#REF!</definedName>
    <definedName name="_1_____________________________2002_VS_2001" localSheetId="8">#REF!</definedName>
    <definedName name="_1_____________________________2002_VS_2001">#REF!</definedName>
    <definedName name="_1_2002_VS_2001" localSheetId="8">#REF!</definedName>
    <definedName name="_1_2002_VS_2001">#REF!</definedName>
    <definedName name="_10" localSheetId="8">#REF!</definedName>
    <definedName name="_10">#REF!</definedName>
    <definedName name="_10_____________________________INV_PERUSAHAA_2" localSheetId="8">#REF!</definedName>
    <definedName name="_10_____________________________INV_PERUSAHAA_2">#REF!</definedName>
    <definedName name="_100_______________________INV_PERUSAHAA_2" localSheetId="8">#REF!</definedName>
    <definedName name="_100_______________________INV_PERUSAHAA_2">#REF!</definedName>
    <definedName name="_101_______________________INV_PERUSAHAAN" localSheetId="8">#REF!</definedName>
    <definedName name="_101_______________________INV_PERUSAHAAN">#REF!</definedName>
    <definedName name="_102_______________________JTM_PER_TW" localSheetId="8">#REF!</definedName>
    <definedName name="_102_______________________JTM_PER_TW">#REF!</definedName>
    <definedName name="_103_______________________REKAP_KEGIATAN" localSheetId="8">#REF!</definedName>
    <definedName name="_103_______________________REKAP_KEGIATAN">#REF!</definedName>
    <definedName name="_104_______________________REKAP_PAK_AEP" localSheetId="8">#REF!</definedName>
    <definedName name="_104_______________________REKAP_PAK_AEP">#REF!</definedName>
    <definedName name="_105_______________________SUM_MUTDAL" localSheetId="8">#REF!</definedName>
    <definedName name="_105_______________________SUM_MUTDAL">#REF!</definedName>
    <definedName name="_10INV_PERUSAHAA_2" localSheetId="8">#REF!</definedName>
    <definedName name="_10INV_PERUSAHAA_2">#REF!</definedName>
    <definedName name="_11" localSheetId="8">#REF!</definedName>
    <definedName name="_11">#REF!</definedName>
    <definedName name="_11_____________________________INV_PERUSAHAAN" localSheetId="8">#REF!</definedName>
    <definedName name="_11_____________________________INV_PERUSAHAAN">#REF!</definedName>
    <definedName name="_11INV_PERUSAHAAN" localSheetId="8">#REF!</definedName>
    <definedName name="_11INV_PERUSAHAAN">#REF!</definedName>
    <definedName name="_12" localSheetId="8">#REF!</definedName>
    <definedName name="_12">#REF!</definedName>
    <definedName name="_12_____________________________JTM_PER_TW" localSheetId="8">#REF!</definedName>
    <definedName name="_12_____________________________JTM_PER_TW">#REF!</definedName>
    <definedName name="_121_____________________2002_VS_2001" localSheetId="8">#REF!</definedName>
    <definedName name="_121_____________________2002_VS_2001">#REF!</definedName>
    <definedName name="_122_____________________ANGG_PERUSAHA_2" localSheetId="8">#REF!</definedName>
    <definedName name="_122_____________________ANGG_PERUSAHA_2">#REF!</definedName>
    <definedName name="_123_____________________ANGG_PERUSAHAAN" localSheetId="8">#REF!</definedName>
    <definedName name="_123_____________________ANGG_PERUSAHAAN">#REF!</definedName>
    <definedName name="_124_____________________BAHAS_ANGG." localSheetId="8">#REF!</definedName>
    <definedName name="_124_____________________BAHAS_ANGG.">#REF!</definedName>
    <definedName name="_125_____________________BAHAS_DISTURB" localSheetId="8">#REF!</definedName>
    <definedName name="_125_____________________BAHAS_DISTURB">#REF!</definedName>
    <definedName name="_126_____________________FORM_A" localSheetId="8">#REF!</definedName>
    <definedName name="_126_____________________FORM_A">#REF!</definedName>
    <definedName name="_127_____________________FORM_B" localSheetId="8">#REF!</definedName>
    <definedName name="_127_____________________FORM_B">#REF!</definedName>
    <definedName name="_128_____________________GD_PER_TW" localSheetId="8">#REF!</definedName>
    <definedName name="_128_____________________GD_PER_TW">#REF!</definedName>
    <definedName name="_129_____________________GH_2_SPINDEL" localSheetId="8">#REF!</definedName>
    <definedName name="_129_____________________GH_2_SPINDEL">#REF!</definedName>
    <definedName name="_12JTM_PER_TW" localSheetId="8">#REF!</definedName>
    <definedName name="_12JTM_PER_TW">#REF!</definedName>
    <definedName name="_13_____________________________REKAP_KEGIATAN" localSheetId="8">#REF!</definedName>
    <definedName name="_13_____________________________REKAP_KEGIATAN">#REF!</definedName>
    <definedName name="_130_____________________INV_PERUSAHAA_2" localSheetId="8">#REF!</definedName>
    <definedName name="_130_____________________INV_PERUSAHAA_2">#REF!</definedName>
    <definedName name="_131_____________________INV_PERUSAHAAN" localSheetId="8">#REF!</definedName>
    <definedName name="_131_____________________INV_PERUSAHAAN">#REF!</definedName>
    <definedName name="_132_____________________JTM_PER_TW" localSheetId="8">#REF!</definedName>
    <definedName name="_132_____________________JTM_PER_TW">#REF!</definedName>
    <definedName name="_133_____________________REKAP_KEGIATAN" localSheetId="8">#REF!</definedName>
    <definedName name="_133_____________________REKAP_KEGIATAN">#REF!</definedName>
    <definedName name="_134_____________________REKAP_PAK_AEP" localSheetId="8">#REF!</definedName>
    <definedName name="_134_____________________REKAP_PAK_AEP">#REF!</definedName>
    <definedName name="_135_____________________SUM_MUTDAL" localSheetId="8">#REF!</definedName>
    <definedName name="_135_____________________SUM_MUTDAL">#REF!</definedName>
    <definedName name="_13REKAP_KEGIATAN" localSheetId="8">#REF!</definedName>
    <definedName name="_13REKAP_KEGIATAN">#REF!</definedName>
    <definedName name="_14_____________________________REKAP_PAK_AEP" localSheetId="8">#REF!</definedName>
    <definedName name="_14_____________________________REKAP_PAK_AEP">#REF!</definedName>
    <definedName name="_14REKAP_PAK_AEP" localSheetId="8">#REF!</definedName>
    <definedName name="_14REKAP_PAK_AEP">#REF!</definedName>
    <definedName name="_15_____________________________SUM_MUTDAL" localSheetId="8">#REF!</definedName>
    <definedName name="_15_____________________________SUM_MUTDAL">#REF!</definedName>
    <definedName name="_151___________________2002_VS_2001" localSheetId="8">#REF!</definedName>
    <definedName name="_151___________________2002_VS_2001">#REF!</definedName>
    <definedName name="_152___________________ANGG_PERUSAHA_2" localSheetId="8">#REF!</definedName>
    <definedName name="_152___________________ANGG_PERUSAHA_2">#REF!</definedName>
    <definedName name="_153___________________ANGG_PERUSAHAAN" localSheetId="8">#REF!</definedName>
    <definedName name="_153___________________ANGG_PERUSAHAAN">#REF!</definedName>
    <definedName name="_154___________________BAHAS_ANGG." localSheetId="8">#REF!</definedName>
    <definedName name="_154___________________BAHAS_ANGG.">#REF!</definedName>
    <definedName name="_155___________________BAHAS_DISTURB" localSheetId="8">#REF!</definedName>
    <definedName name="_155___________________BAHAS_DISTURB">#REF!</definedName>
    <definedName name="_156___________________FORM_A" localSheetId="8">#REF!</definedName>
    <definedName name="_156___________________FORM_A">#REF!</definedName>
    <definedName name="_157___________________FORM_B" localSheetId="8">#REF!</definedName>
    <definedName name="_157___________________FORM_B">#REF!</definedName>
    <definedName name="_158___________________GD_PER_TW" localSheetId="8">#REF!</definedName>
    <definedName name="_158___________________GD_PER_TW">#REF!</definedName>
    <definedName name="_159___________________GH_2_SPINDEL" localSheetId="8">#REF!</definedName>
    <definedName name="_159___________________GH_2_SPINDEL">#REF!</definedName>
    <definedName name="_15SUM_MUTDAL" localSheetId="8">#REF!</definedName>
    <definedName name="_15SUM_MUTDAL">#REF!</definedName>
    <definedName name="_160___________________INV_PERUSAHAA_2" localSheetId="8">#REF!</definedName>
    <definedName name="_160___________________INV_PERUSAHAA_2">#REF!</definedName>
    <definedName name="_161___________________INV_PERUSAHAAN" localSheetId="8">#REF!</definedName>
    <definedName name="_161___________________INV_PERUSAHAAN">#REF!</definedName>
    <definedName name="_162___________________JTM_PER_TW" localSheetId="8">#REF!</definedName>
    <definedName name="_162___________________JTM_PER_TW">#REF!</definedName>
    <definedName name="_163___________________REKAP_KEGIATAN" localSheetId="8">#REF!</definedName>
    <definedName name="_163___________________REKAP_KEGIATAN">#REF!</definedName>
    <definedName name="_164___________________REKAP_PAK_AEP" localSheetId="8">#REF!</definedName>
    <definedName name="_164___________________REKAP_PAK_AEP">#REF!</definedName>
    <definedName name="_165___________________SUM_MUTDAL" localSheetId="8">#REF!</definedName>
    <definedName name="_165___________________SUM_MUTDAL">#REF!</definedName>
    <definedName name="_166________________2002_VS_2001" localSheetId="8">#REF!</definedName>
    <definedName name="_166________________2002_VS_2001">#REF!</definedName>
    <definedName name="_167________________ANGG_PERUSAHA_2" localSheetId="8">#REF!</definedName>
    <definedName name="_167________________ANGG_PERUSAHA_2">#REF!</definedName>
    <definedName name="_168________________ANGG_PERUSAHAAN" localSheetId="8">#REF!</definedName>
    <definedName name="_168________________ANGG_PERUSAHAAN">#REF!</definedName>
    <definedName name="_169________________BAHAS_ANGG." localSheetId="8">#REF!</definedName>
    <definedName name="_169________________BAHAS_ANGG.">#REF!</definedName>
    <definedName name="_170________________BAHAS_DISTURB" localSheetId="8">#REF!</definedName>
    <definedName name="_170________________BAHAS_DISTURB">#REF!</definedName>
    <definedName name="_171________________FORM_A" localSheetId="8">#REF!</definedName>
    <definedName name="_171________________FORM_A">#REF!</definedName>
    <definedName name="_172________________FORM_B" localSheetId="8">#REF!</definedName>
    <definedName name="_172________________FORM_B">#REF!</definedName>
    <definedName name="_173________________GD_PER_TW" localSheetId="8">#REF!</definedName>
    <definedName name="_173________________GD_PER_TW">#REF!</definedName>
    <definedName name="_174________________GH_2_SPINDEL" localSheetId="8">#REF!</definedName>
    <definedName name="_174________________GH_2_SPINDEL">#REF!</definedName>
    <definedName name="_175________________INV_PERUSAHAA_2" localSheetId="8">#REF!</definedName>
    <definedName name="_175________________INV_PERUSAHAA_2">#REF!</definedName>
    <definedName name="_176________________INV_PERUSAHAAN" localSheetId="8">#REF!</definedName>
    <definedName name="_176________________INV_PERUSAHAAN">#REF!</definedName>
    <definedName name="_177________________JTM_PER_TW" localSheetId="8">#REF!</definedName>
    <definedName name="_177________________JTM_PER_TW">#REF!</definedName>
    <definedName name="_178________________REKAP_KEGIATAN" localSheetId="8">#REF!</definedName>
    <definedName name="_178________________REKAP_KEGIATAN">#REF!</definedName>
    <definedName name="_179________________REKAP_PAK_AEP" localSheetId="8">#REF!</definedName>
    <definedName name="_179________________REKAP_PAK_AEP">#REF!</definedName>
    <definedName name="_180________________SUM_MUTDAL" localSheetId="8">#REF!</definedName>
    <definedName name="_180________________SUM_MUTDAL">#REF!</definedName>
    <definedName name="_181_____________2002_VS_2001" localSheetId="8">#REF!</definedName>
    <definedName name="_181_____________2002_VS_2001">#REF!</definedName>
    <definedName name="_182_____________ANGG_PERUSAHA_2" localSheetId="8">#REF!</definedName>
    <definedName name="_182_____________ANGG_PERUSAHA_2">#REF!</definedName>
    <definedName name="_183_____________ANGG_PERUSAHAAN" localSheetId="8">#REF!</definedName>
    <definedName name="_183_____________ANGG_PERUSAHAAN">#REF!</definedName>
    <definedName name="_184_____________BAHAS_ANGG." localSheetId="8">#REF!</definedName>
    <definedName name="_184_____________BAHAS_ANGG.">#REF!</definedName>
    <definedName name="_185_____________BAHAS_DISTURB" localSheetId="8">#REF!</definedName>
    <definedName name="_185_____________BAHAS_DISTURB">#REF!</definedName>
    <definedName name="_186_____________FORM_A" localSheetId="8">#REF!</definedName>
    <definedName name="_186_____________FORM_A">#REF!</definedName>
    <definedName name="_187_____________FORM_B" localSheetId="8">#REF!</definedName>
    <definedName name="_187_____________FORM_B">#REF!</definedName>
    <definedName name="_188_____________GD_PER_TW" localSheetId="8">#REF!</definedName>
    <definedName name="_188_____________GD_PER_TW">#REF!</definedName>
    <definedName name="_189_____________GH_2_SPINDEL" localSheetId="8">#REF!</definedName>
    <definedName name="_189_____________GH_2_SPINDEL">#REF!</definedName>
    <definedName name="_190_____________INV_PERUSAHAA_2" localSheetId="8">#REF!</definedName>
    <definedName name="_190_____________INV_PERUSAHAA_2">#REF!</definedName>
    <definedName name="_191_____________INV_PERUSAHAAN" localSheetId="8">#REF!</definedName>
    <definedName name="_191_____________INV_PERUSAHAAN">#REF!</definedName>
    <definedName name="_192_____________JTM_PER_TW" localSheetId="8">#REF!</definedName>
    <definedName name="_192_____________JTM_PER_TW">#REF!</definedName>
    <definedName name="_193_____________REKAP_KEGIATAN" localSheetId="8">#REF!</definedName>
    <definedName name="_193_____________REKAP_KEGIATAN">#REF!</definedName>
    <definedName name="_194_____________REKAP_PAK_AEP" localSheetId="8">#REF!</definedName>
    <definedName name="_194_____________REKAP_PAK_AEP">#REF!</definedName>
    <definedName name="_195_____________SUM_MUTDAL" localSheetId="8">#REF!</definedName>
    <definedName name="_195_____________SUM_MUTDAL">#REF!</definedName>
    <definedName name="_196__________2002_VS_2001" localSheetId="8">#REF!</definedName>
    <definedName name="_196__________2002_VS_2001">#REF!</definedName>
    <definedName name="_197__________ANGG_PERUSAHA_2" localSheetId="8">#REF!</definedName>
    <definedName name="_197__________ANGG_PERUSAHA_2">#REF!</definedName>
    <definedName name="_198__________ANGG_PERUSAHAAN" localSheetId="8">#REF!</definedName>
    <definedName name="_198__________ANGG_PERUSAHAAN">#REF!</definedName>
    <definedName name="_199__________BAHAS_ANGG." localSheetId="8">#REF!</definedName>
    <definedName name="_199__________BAHAS_ANGG.">#REF!</definedName>
    <definedName name="_1S" localSheetId="8">#REF!</definedName>
    <definedName name="_1S">#REF!</definedName>
    <definedName name="_1T" localSheetId="8">#REF!</definedName>
    <definedName name="_1T">#REF!</definedName>
    <definedName name="_2" localSheetId="8">#REF!</definedName>
    <definedName name="_2">#REF!</definedName>
    <definedName name="_2_____________________________ANGG_PERUSAHA_2" localSheetId="8">#REF!</definedName>
    <definedName name="_2_____________________________ANGG_PERUSAHA_2">#REF!</definedName>
    <definedName name="_200__________BAHAS_DISTURB" localSheetId="8">#REF!</definedName>
    <definedName name="_200__________BAHAS_DISTURB">#REF!</definedName>
    <definedName name="_201__________FORM_A" localSheetId="8">#REF!</definedName>
    <definedName name="_201__________FORM_A">#REF!</definedName>
    <definedName name="_202__________FORM_B" localSheetId="8">#REF!</definedName>
    <definedName name="_202__________FORM_B">#REF!</definedName>
    <definedName name="_203__________GD_PER_TW" localSheetId="8">#REF!</definedName>
    <definedName name="_203__________GD_PER_TW">#REF!</definedName>
    <definedName name="_204__________GH_2_SPINDEL" localSheetId="8">#REF!</definedName>
    <definedName name="_204__________GH_2_SPINDEL">#REF!</definedName>
    <definedName name="_205__________INV_PERUSAHAA_2" localSheetId="8">#REF!</definedName>
    <definedName name="_205__________INV_PERUSAHAA_2">#REF!</definedName>
    <definedName name="_206__________INV_PERUSAHAAN" localSheetId="8">#REF!</definedName>
    <definedName name="_206__________INV_PERUSAHAAN">#REF!</definedName>
    <definedName name="_207__________JTM_PER_TW" localSheetId="8">#REF!</definedName>
    <definedName name="_207__________JTM_PER_TW">#REF!</definedName>
    <definedName name="_208__________REKAP_KEGIATAN" localSheetId="8">#REF!</definedName>
    <definedName name="_208__________REKAP_KEGIATAN">#REF!</definedName>
    <definedName name="_209__________REKAP_PAK_AEP" localSheetId="8">#REF!</definedName>
    <definedName name="_209__________REKAP_PAK_AEP">#REF!</definedName>
    <definedName name="_210__________SUM_MUTDAL" localSheetId="8">#REF!</definedName>
    <definedName name="_210__________SUM_MUTDAL">#REF!</definedName>
    <definedName name="_211_________2002_VS_2001" localSheetId="8">#REF!</definedName>
    <definedName name="_211_________2002_VS_2001">#REF!</definedName>
    <definedName name="_212_________ANGG_PERUSAHA_2" localSheetId="8">#REF!</definedName>
    <definedName name="_212_________ANGG_PERUSAHA_2">#REF!</definedName>
    <definedName name="_213_________ANGG_PERUSAHAAN" localSheetId="8">#REF!</definedName>
    <definedName name="_213_________ANGG_PERUSAHAAN">#REF!</definedName>
    <definedName name="_214_________BAHAS_ANGG." localSheetId="8">#REF!</definedName>
    <definedName name="_214_________BAHAS_ANGG.">#REF!</definedName>
    <definedName name="_215_________BAHAS_DISTURB" localSheetId="8">#REF!</definedName>
    <definedName name="_215_________BAHAS_DISTURB">#REF!</definedName>
    <definedName name="_216_________FORM_A" localSheetId="8">#REF!</definedName>
    <definedName name="_216_________FORM_A">#REF!</definedName>
    <definedName name="_217_________FORM_B" localSheetId="8">#REF!</definedName>
    <definedName name="_217_________FORM_B">#REF!</definedName>
    <definedName name="_218_________GD_PER_TW" localSheetId="8">#REF!</definedName>
    <definedName name="_218_________GD_PER_TW">#REF!</definedName>
    <definedName name="_219_________GH_2_SPINDEL" localSheetId="8">#REF!</definedName>
    <definedName name="_219_________GH_2_SPINDEL">#REF!</definedName>
    <definedName name="_220_________INV_PERUSAHAA_2" localSheetId="8">#REF!</definedName>
    <definedName name="_220_________INV_PERUSAHAA_2">#REF!</definedName>
    <definedName name="_221_________INV_PERUSAHAAN" localSheetId="8">#REF!</definedName>
    <definedName name="_221_________INV_PERUSAHAAN">#REF!</definedName>
    <definedName name="_222_________JTM_PER_TW" localSheetId="8">#REF!</definedName>
    <definedName name="_222_________JTM_PER_TW">#REF!</definedName>
    <definedName name="_223_________REKAP_KEGIATAN" localSheetId="8">#REF!</definedName>
    <definedName name="_223_________REKAP_KEGIATAN">#REF!</definedName>
    <definedName name="_224_________REKAP_PAK_AEP" localSheetId="8">#REF!</definedName>
    <definedName name="_224_________REKAP_PAK_AEP">#REF!</definedName>
    <definedName name="_225_________SUM_MUTDAL" localSheetId="8">#REF!</definedName>
    <definedName name="_225_________SUM_MUTDAL">#REF!</definedName>
    <definedName name="_226________2002_VS_2001" localSheetId="8">#REF!</definedName>
    <definedName name="_226________2002_VS_2001">#REF!</definedName>
    <definedName name="_227________ANGG_PERUSAHA_2" localSheetId="8">#REF!</definedName>
    <definedName name="_227________ANGG_PERUSAHA_2">#REF!</definedName>
    <definedName name="_228________ANGG_PERUSAHAAN" localSheetId="8">#REF!</definedName>
    <definedName name="_228________ANGG_PERUSAHAAN">#REF!</definedName>
    <definedName name="_229________BAHAS_ANGG." localSheetId="8">#REF!</definedName>
    <definedName name="_229________BAHAS_ANGG.">#REF!</definedName>
    <definedName name="_230________BAHAS_DISTURB" localSheetId="8">#REF!</definedName>
    <definedName name="_230________BAHAS_DISTURB">#REF!</definedName>
    <definedName name="_231________FORM_A" localSheetId="8">#REF!</definedName>
    <definedName name="_231________FORM_A">#REF!</definedName>
    <definedName name="_232________FORM_B" localSheetId="8">#REF!</definedName>
    <definedName name="_232________FORM_B">#REF!</definedName>
    <definedName name="_233________GD_PER_TW" localSheetId="8">#REF!</definedName>
    <definedName name="_233________GD_PER_TW">#REF!</definedName>
    <definedName name="_234________GH_2_SPINDEL" localSheetId="8">#REF!</definedName>
    <definedName name="_234________GH_2_SPINDEL">#REF!</definedName>
    <definedName name="_235________INV_PERUSAHAA_2" localSheetId="8">#REF!</definedName>
    <definedName name="_235________INV_PERUSAHAA_2">#REF!</definedName>
    <definedName name="_236________INV_PERUSAHAAN" localSheetId="8">#REF!</definedName>
    <definedName name="_236________INV_PERUSAHAAN">#REF!</definedName>
    <definedName name="_237________JTM_PER_TW" localSheetId="8">#REF!</definedName>
    <definedName name="_237________JTM_PER_TW">#REF!</definedName>
    <definedName name="_238________REKAP_KEGIATAN" localSheetId="8">#REF!</definedName>
    <definedName name="_238________REKAP_KEGIATAN">#REF!</definedName>
    <definedName name="_239________REKAP_PAK_AEP" localSheetId="8">#REF!</definedName>
    <definedName name="_239________REKAP_PAK_AEP">#REF!</definedName>
    <definedName name="_240________SUM_MUTDAL" localSheetId="8">#REF!</definedName>
    <definedName name="_240________SUM_MUTDAL">#REF!</definedName>
    <definedName name="_242_______2002_VS_2001" localSheetId="8">#REF!</definedName>
    <definedName name="_242_______2002_VS_2001">#REF!</definedName>
    <definedName name="_244_______ANGG_PERUSAHA_2" localSheetId="8">#REF!</definedName>
    <definedName name="_244_______ANGG_PERUSAHA_2">#REF!</definedName>
    <definedName name="_246_______ANGG_PERUSAHAAN" localSheetId="8">#REF!</definedName>
    <definedName name="_246_______ANGG_PERUSAHAAN">#REF!</definedName>
    <definedName name="_248_______BAHAS_ANGG." localSheetId="8">#REF!</definedName>
    <definedName name="_248_______BAHAS_ANGG.">#REF!</definedName>
    <definedName name="_250_______BAHAS_DISTURB" localSheetId="8">#REF!</definedName>
    <definedName name="_250_______BAHAS_DISTURB">#REF!</definedName>
    <definedName name="_252_______FORM_A" localSheetId="8">#REF!</definedName>
    <definedName name="_252_______FORM_A">#REF!</definedName>
    <definedName name="_254_______FORM_B" localSheetId="8">#REF!</definedName>
    <definedName name="_254_______FORM_B">#REF!</definedName>
    <definedName name="_256_______GD_PER_TW" localSheetId="8">#REF!</definedName>
    <definedName name="_256_______GD_PER_TW">#REF!</definedName>
    <definedName name="_258_______GH_2_SPINDEL" localSheetId="8">#REF!</definedName>
    <definedName name="_258_______GH_2_SPINDEL">#REF!</definedName>
    <definedName name="_260_______INV_PERUSAHAA_2" localSheetId="8">#REF!</definedName>
    <definedName name="_260_______INV_PERUSAHAA_2">#REF!</definedName>
    <definedName name="_262_______INV_PERUSAHAAN" localSheetId="8">#REF!</definedName>
    <definedName name="_262_______INV_PERUSAHAAN">#REF!</definedName>
    <definedName name="_264_______JTM_PER_TW" localSheetId="8">#REF!</definedName>
    <definedName name="_264_______JTM_PER_TW">#REF!</definedName>
    <definedName name="_266_______REKAP_KEGIATAN" localSheetId="8">#REF!</definedName>
    <definedName name="_266_______REKAP_KEGIATAN">#REF!</definedName>
    <definedName name="_268_______REKAP_PAK_AEP" localSheetId="8">#REF!</definedName>
    <definedName name="_268_______REKAP_PAK_AEP">#REF!</definedName>
    <definedName name="_270_______SUM_MUTDAL" localSheetId="8">#REF!</definedName>
    <definedName name="_270_______SUM_MUTDAL">#REF!</definedName>
    <definedName name="_271______2002_VS_2001" localSheetId="8">#REF!</definedName>
    <definedName name="_271______2002_VS_2001">#REF!</definedName>
    <definedName name="_272______ANGG_PERUSAHA_2" localSheetId="8">#REF!</definedName>
    <definedName name="_272______ANGG_PERUSAHA_2">#REF!</definedName>
    <definedName name="_273______ANGG_PERUSAHAAN" localSheetId="8">#REF!</definedName>
    <definedName name="_273______ANGG_PERUSAHAAN">#REF!</definedName>
    <definedName name="_274______BAHAS_ANGG." localSheetId="8">#REF!</definedName>
    <definedName name="_274______BAHAS_ANGG.">#REF!</definedName>
    <definedName name="_275______BAHAS_DISTURB" localSheetId="8">#REF!</definedName>
    <definedName name="_275______BAHAS_DISTURB">#REF!</definedName>
    <definedName name="_276______FORM_A" localSheetId="8">#REF!</definedName>
    <definedName name="_276______FORM_A">#REF!</definedName>
    <definedName name="_277______FORM_B" localSheetId="8">#REF!</definedName>
    <definedName name="_277______FORM_B">#REF!</definedName>
    <definedName name="_278______GD_PER_TW" localSheetId="8">#REF!</definedName>
    <definedName name="_278______GD_PER_TW">#REF!</definedName>
    <definedName name="_279______GH_2_SPINDEL" localSheetId="8">#REF!</definedName>
    <definedName name="_279______GH_2_SPINDEL">#REF!</definedName>
    <definedName name="_280______INV_PERUSAHAA_2" localSheetId="8">#REF!</definedName>
    <definedName name="_280______INV_PERUSAHAA_2">#REF!</definedName>
    <definedName name="_281______INV_PERUSAHAAN" localSheetId="8">#REF!</definedName>
    <definedName name="_281______INV_PERUSAHAAN">#REF!</definedName>
    <definedName name="_282______JTM_PER_TW" localSheetId="8">#REF!</definedName>
    <definedName name="_282______JTM_PER_TW">#REF!</definedName>
    <definedName name="_283______REKAP_KEGIATAN" localSheetId="8">#REF!</definedName>
    <definedName name="_283______REKAP_KEGIATAN">#REF!</definedName>
    <definedName name="_284______REKAP_PAK_AEP" localSheetId="8">#REF!</definedName>
    <definedName name="_284______REKAP_PAK_AEP">#REF!</definedName>
    <definedName name="_285______SUM_MUTDAL" localSheetId="8">#REF!</definedName>
    <definedName name="_285______SUM_MUTDAL">#REF!</definedName>
    <definedName name="_286_____2002_VS_2001" localSheetId="8">#REF!</definedName>
    <definedName name="_286_____2002_VS_2001">#REF!</definedName>
    <definedName name="_287_____ANGG_PERUSAHA_2" localSheetId="8">#REF!</definedName>
    <definedName name="_287_____ANGG_PERUSAHA_2">#REF!</definedName>
    <definedName name="_288_____ANGG_PERUSAHAAN" localSheetId="8">#REF!</definedName>
    <definedName name="_288_____ANGG_PERUSAHAAN">#REF!</definedName>
    <definedName name="_289_____BAHAS_ANGG." localSheetId="8">#REF!</definedName>
    <definedName name="_289_____BAHAS_ANGG.">#REF!</definedName>
    <definedName name="_290_____BAHAS_DISTURB" localSheetId="8">#REF!</definedName>
    <definedName name="_290_____BAHAS_DISTURB">#REF!</definedName>
    <definedName name="_291_____FORM_A" localSheetId="8">#REF!</definedName>
    <definedName name="_291_____FORM_A">#REF!</definedName>
    <definedName name="_292_____FORM_B" localSheetId="8">#REF!</definedName>
    <definedName name="_292_____FORM_B">#REF!</definedName>
    <definedName name="_293_____GD_PER_TW" localSheetId="8">#REF!</definedName>
    <definedName name="_293_____GD_PER_TW">#REF!</definedName>
    <definedName name="_294_____GH_2_SPINDEL" localSheetId="8">#REF!</definedName>
    <definedName name="_294_____GH_2_SPINDEL">#REF!</definedName>
    <definedName name="_295_____INV_PERUSAHAA_2" localSheetId="8">#REF!</definedName>
    <definedName name="_295_____INV_PERUSAHAA_2">#REF!</definedName>
    <definedName name="_296_____INV_PERUSAHAAN" localSheetId="8">#REF!</definedName>
    <definedName name="_296_____INV_PERUSAHAAN">#REF!</definedName>
    <definedName name="_297_____JTM_PER_TW" localSheetId="8">#REF!</definedName>
    <definedName name="_297_____JTM_PER_TW">#REF!</definedName>
    <definedName name="_298_____REKAP_KEGIATAN" localSheetId="8">#REF!</definedName>
    <definedName name="_298_____REKAP_KEGIATAN">#REF!</definedName>
    <definedName name="_299_____REKAP_PAK_AEP" localSheetId="8">#REF!</definedName>
    <definedName name="_299_____REKAP_PAK_AEP">#REF!</definedName>
    <definedName name="_2ANGG_PERUSAHA_2" localSheetId="8">#REF!</definedName>
    <definedName name="_2ANGG_PERUSAHA_2">#REF!</definedName>
    <definedName name="_2T" localSheetId="8">#REF!</definedName>
    <definedName name="_2T">#REF!</definedName>
    <definedName name="_3" localSheetId="8">#REF!</definedName>
    <definedName name="_3">#REF!</definedName>
    <definedName name="_3_____________________________ANGG_PERUSAHAAN" localSheetId="8">#REF!</definedName>
    <definedName name="_3_____________________________ANGG_PERUSAHAAN">#REF!</definedName>
    <definedName name="_300_____SUM_MUTDAL" localSheetId="8">#REF!</definedName>
    <definedName name="_300_____SUM_MUTDAL">#REF!</definedName>
    <definedName name="_301____2002_VS_2001" localSheetId="8">#REF!</definedName>
    <definedName name="_301____2002_VS_2001">#REF!</definedName>
    <definedName name="_302____ANGG_PERUSAHA_2" localSheetId="8">#REF!</definedName>
    <definedName name="_302____ANGG_PERUSAHA_2">#REF!</definedName>
    <definedName name="_303____ANGG_PERUSAHAAN" localSheetId="8">#REF!</definedName>
    <definedName name="_303____ANGG_PERUSAHAAN">#REF!</definedName>
    <definedName name="_304____BAHAS_ANGG." localSheetId="8">#REF!</definedName>
    <definedName name="_304____BAHAS_ANGG.">#REF!</definedName>
    <definedName name="_305____BAHAS_DISTURB" localSheetId="8">#REF!</definedName>
    <definedName name="_305____BAHAS_DISTURB">#REF!</definedName>
    <definedName name="_306____FORM_A" localSheetId="8">#REF!</definedName>
    <definedName name="_306____FORM_A">#REF!</definedName>
    <definedName name="_307____FORM_B" localSheetId="8">#REF!</definedName>
    <definedName name="_307____FORM_B">#REF!</definedName>
    <definedName name="_308____GD_PER_TW" localSheetId="8">#REF!</definedName>
    <definedName name="_308____GD_PER_TW">#REF!</definedName>
    <definedName name="_309____GH_2_SPINDEL" localSheetId="8">#REF!</definedName>
    <definedName name="_309____GH_2_SPINDEL">#REF!</definedName>
    <definedName name="_31___________________________2002_VS_2001" localSheetId="8">#REF!</definedName>
    <definedName name="_31___________________________2002_VS_2001">#REF!</definedName>
    <definedName name="_310____INV_PERUSAHAA_2" localSheetId="8">#REF!</definedName>
    <definedName name="_310____INV_PERUSAHAA_2">#REF!</definedName>
    <definedName name="_311____INV_PERUSAHAAN" localSheetId="8">#REF!</definedName>
    <definedName name="_311____INV_PERUSAHAAN">#REF!</definedName>
    <definedName name="_312____JTM_PER_TW" localSheetId="8">#REF!</definedName>
    <definedName name="_312____JTM_PER_TW">#REF!</definedName>
    <definedName name="_313____REKAP_KEGIATAN" localSheetId="8">#REF!</definedName>
    <definedName name="_313____REKAP_KEGIATAN">#REF!</definedName>
    <definedName name="_314____REKAP_PAK_AEP" localSheetId="8">#REF!</definedName>
    <definedName name="_314____REKAP_PAK_AEP">#REF!</definedName>
    <definedName name="_315____SUM_MUTDAL" localSheetId="8">#REF!</definedName>
    <definedName name="_315____SUM_MUTDAL">#REF!</definedName>
    <definedName name="_316___2002_VS_2001" localSheetId="8">#REF!</definedName>
    <definedName name="_316___2002_VS_2001">#REF!</definedName>
    <definedName name="_317___ANGG_PERUSAHA_2" localSheetId="8">#REF!</definedName>
    <definedName name="_317___ANGG_PERUSAHA_2">#REF!</definedName>
    <definedName name="_318___ANGG_PERUSAHAAN" localSheetId="8">#REF!</definedName>
    <definedName name="_318___ANGG_PERUSAHAAN">#REF!</definedName>
    <definedName name="_319___BAHAS_ANGG." localSheetId="8">#REF!</definedName>
    <definedName name="_319___BAHAS_ANGG.">#REF!</definedName>
    <definedName name="_32___________________________ANGG_PERUSAHA_2" localSheetId="8">#REF!</definedName>
    <definedName name="_32___________________________ANGG_PERUSAHA_2">#REF!</definedName>
    <definedName name="_320___BAHAS_DISTURB" localSheetId="8">#REF!</definedName>
    <definedName name="_320___BAHAS_DISTURB">#REF!</definedName>
    <definedName name="_321___FORM_A" localSheetId="8">#REF!</definedName>
    <definedName name="_321___FORM_A">#REF!</definedName>
    <definedName name="_322___FORM_B" localSheetId="8">#REF!</definedName>
    <definedName name="_322___FORM_B">#REF!</definedName>
    <definedName name="_323___GD_PER_TW" localSheetId="8">#REF!</definedName>
    <definedName name="_323___GD_PER_TW">#REF!</definedName>
    <definedName name="_324___GH_2_SPINDEL" localSheetId="8">#REF!</definedName>
    <definedName name="_324___GH_2_SPINDEL">#REF!</definedName>
    <definedName name="_325___INV_PERUSAHAA_2" localSheetId="8">#REF!</definedName>
    <definedName name="_325___INV_PERUSAHAA_2">#REF!</definedName>
    <definedName name="_326___INV_PERUSAHAAN" localSheetId="8">#REF!</definedName>
    <definedName name="_326___INV_PERUSAHAAN">#REF!</definedName>
    <definedName name="_327___JTM_PER_TW" localSheetId="8">#REF!</definedName>
    <definedName name="_327___JTM_PER_TW">#REF!</definedName>
    <definedName name="_328___REKAP_KEGIATAN" localSheetId="8">#REF!</definedName>
    <definedName name="_328___REKAP_KEGIATAN">#REF!</definedName>
    <definedName name="_329___REKAP_PAK_AEP" localSheetId="8">#REF!</definedName>
    <definedName name="_329___REKAP_PAK_AEP">#REF!</definedName>
    <definedName name="_33___________________________ANGG_PERUSAHAAN" localSheetId="8">#REF!</definedName>
    <definedName name="_33___________________________ANGG_PERUSAHAAN">#REF!</definedName>
    <definedName name="_330___SUM_MUTDAL" localSheetId="8">#REF!</definedName>
    <definedName name="_330___SUM_MUTDAL">#REF!</definedName>
    <definedName name="_331__2002_VS_2001" localSheetId="8">#REF!</definedName>
    <definedName name="_331__2002_VS_2001">#REF!</definedName>
    <definedName name="_332__ANGG_PERUSAHA_2" localSheetId="8">#REF!</definedName>
    <definedName name="_332__ANGG_PERUSAHA_2">#REF!</definedName>
    <definedName name="_333__ANGG_PERUSAHAAN" localSheetId="8">#REF!</definedName>
    <definedName name="_333__ANGG_PERUSAHAAN">#REF!</definedName>
    <definedName name="_334__BAHAS_ANGG." localSheetId="8">#REF!</definedName>
    <definedName name="_334__BAHAS_ANGG.">#REF!</definedName>
    <definedName name="_335__BAHAS_DISTURB" localSheetId="8">#REF!</definedName>
    <definedName name="_335__BAHAS_DISTURB">#REF!</definedName>
    <definedName name="_336__FORM_A" localSheetId="8">#REF!</definedName>
    <definedName name="_336__FORM_A">#REF!</definedName>
    <definedName name="_337__FORM_B" localSheetId="8">#REF!</definedName>
    <definedName name="_337__FORM_B">#REF!</definedName>
    <definedName name="_338__GD_PER_TW" localSheetId="8">#REF!</definedName>
    <definedName name="_338__GD_PER_TW">#REF!</definedName>
    <definedName name="_339__GH_2_SPINDEL" localSheetId="8">#REF!</definedName>
    <definedName name="_339__GH_2_SPINDEL">#REF!</definedName>
    <definedName name="_34___________________________BAHAS_ANGG." localSheetId="8">#REF!</definedName>
    <definedName name="_34___________________________BAHAS_ANGG.">#REF!</definedName>
    <definedName name="_340__INV_PERUSAHAA_2" localSheetId="8">#REF!</definedName>
    <definedName name="_340__INV_PERUSAHAA_2">#REF!</definedName>
    <definedName name="_341__INV_PERUSAHAAN" localSheetId="8">#REF!</definedName>
    <definedName name="_341__INV_PERUSAHAAN">#REF!</definedName>
    <definedName name="_342__JTM_PER_TW" localSheetId="8">#REF!</definedName>
    <definedName name="_342__JTM_PER_TW">#REF!</definedName>
    <definedName name="_343__REKAP_KEGIATAN" localSheetId="8">#REF!</definedName>
    <definedName name="_343__REKAP_KEGIATAN">#REF!</definedName>
    <definedName name="_344__REKAP_PAK_AEP" localSheetId="8">#REF!</definedName>
    <definedName name="_344__REKAP_PAK_AEP">#REF!</definedName>
    <definedName name="_345__SUM_MUTDAL" localSheetId="8">#REF!</definedName>
    <definedName name="_345__SUM_MUTDAL">#REF!</definedName>
    <definedName name="_346_2002_VS_2001" localSheetId="8">#REF!</definedName>
    <definedName name="_346_2002_VS_2001">#REF!</definedName>
    <definedName name="_347_ANGG_PERUSAHA_2" localSheetId="8">#REF!</definedName>
    <definedName name="_347_ANGG_PERUSAHA_2">#REF!</definedName>
    <definedName name="_348_ANGG_PERUSAHAAN" localSheetId="8">#REF!</definedName>
    <definedName name="_348_ANGG_PERUSAHAAN">#REF!</definedName>
    <definedName name="_349_BAHAS_ANGG." localSheetId="8">#REF!</definedName>
    <definedName name="_349_BAHAS_ANGG.">#REF!</definedName>
    <definedName name="_35___________________________BAHAS_DISTURB" localSheetId="8">#REF!</definedName>
    <definedName name="_35___________________________BAHAS_DISTURB">#REF!</definedName>
    <definedName name="_350_BAHAS_DISTURB" localSheetId="8">#REF!</definedName>
    <definedName name="_350_BAHAS_DISTURB">#REF!</definedName>
    <definedName name="_351_FORM_A" localSheetId="8">#REF!</definedName>
    <definedName name="_351_FORM_A">#REF!</definedName>
    <definedName name="_352_FORM_B" localSheetId="8">#REF!</definedName>
    <definedName name="_352_FORM_B">#REF!</definedName>
    <definedName name="_353_GD_PER_TW" localSheetId="8">#REF!</definedName>
    <definedName name="_353_GD_PER_TW">#REF!</definedName>
    <definedName name="_354_GH_2_SPINDEL" localSheetId="8">#REF!</definedName>
    <definedName name="_354_GH_2_SPINDEL">#REF!</definedName>
    <definedName name="_355_INV_PERUSAHAA_2" localSheetId="8">#REF!</definedName>
    <definedName name="_355_INV_PERUSAHAA_2">#REF!</definedName>
    <definedName name="_356_INV_PERUSAHAAN" localSheetId="8">#REF!</definedName>
    <definedName name="_356_INV_PERUSAHAAN">#REF!</definedName>
    <definedName name="_357_JTM_PER_TW" localSheetId="8">#REF!</definedName>
    <definedName name="_357_JTM_PER_TW">#REF!</definedName>
    <definedName name="_358_REKAP_KEGIATAN" localSheetId="8">#REF!</definedName>
    <definedName name="_358_REKAP_KEGIATAN">#REF!</definedName>
    <definedName name="_359_REKAP_PAK_AEP" localSheetId="8">#REF!</definedName>
    <definedName name="_359_REKAP_PAK_AEP">#REF!</definedName>
    <definedName name="_36___________________________FORM_A" localSheetId="8">#REF!</definedName>
    <definedName name="_36___________________________FORM_A">#REF!</definedName>
    <definedName name="_360_SUM_MUTDAL" localSheetId="8">#REF!</definedName>
    <definedName name="_360_SUM_MUTDAL">#REF!</definedName>
    <definedName name="_361_2002_VS_2001" localSheetId="8">#REF!</definedName>
    <definedName name="_361_2002_VS_2001">#REF!</definedName>
    <definedName name="_362ANGG_PERUSAHA_2" localSheetId="8">#REF!</definedName>
    <definedName name="_362ANGG_PERUSAHA_2">#REF!</definedName>
    <definedName name="_363ANGG_PERUSAHAAN" localSheetId="8">#REF!</definedName>
    <definedName name="_363ANGG_PERUSAHAAN">#REF!</definedName>
    <definedName name="_364BAHAS_ANGG." localSheetId="8">#REF!</definedName>
    <definedName name="_364BAHAS_ANGG.">#REF!</definedName>
    <definedName name="_365BAHAS_DISTURB" localSheetId="8">#REF!</definedName>
    <definedName name="_365BAHAS_DISTURB">#REF!</definedName>
    <definedName name="_366FORM_A" localSheetId="8">#REF!</definedName>
    <definedName name="_366FORM_A">#REF!</definedName>
    <definedName name="_367FORM_B" localSheetId="8">#REF!</definedName>
    <definedName name="_367FORM_B">#REF!</definedName>
    <definedName name="_368GD_PER_TW" localSheetId="8">#REF!</definedName>
    <definedName name="_368GD_PER_TW">#REF!</definedName>
    <definedName name="_369GH_2_SPINDEL" localSheetId="8">#REF!</definedName>
    <definedName name="_369GH_2_SPINDEL">#REF!</definedName>
    <definedName name="_37___________________________FORM_B" localSheetId="8">#REF!</definedName>
    <definedName name="_37___________________________FORM_B">#REF!</definedName>
    <definedName name="_370INV_PERUSAHAA_2" localSheetId="8">#REF!</definedName>
    <definedName name="_370INV_PERUSAHAA_2">#REF!</definedName>
    <definedName name="_371INV_PERUSAHAAN" localSheetId="8">#REF!</definedName>
    <definedName name="_371INV_PERUSAHAAN">#REF!</definedName>
    <definedName name="_372JTM_PER_TW" localSheetId="8">#REF!</definedName>
    <definedName name="_372JTM_PER_TW">#REF!</definedName>
    <definedName name="_373REKAP_KEGIATAN" localSheetId="8">#REF!</definedName>
    <definedName name="_373REKAP_KEGIATAN">#REF!</definedName>
    <definedName name="_374REKAP_PAK_AEP" localSheetId="8">#REF!</definedName>
    <definedName name="_374REKAP_PAK_AEP">#REF!</definedName>
    <definedName name="_375SUM_MUTDAL" localSheetId="8">#REF!</definedName>
    <definedName name="_375SUM_MUTDAL">#REF!</definedName>
    <definedName name="_38___________________________GD_PER_TW" localSheetId="8">#REF!</definedName>
    <definedName name="_38___________________________GD_PER_TW">#REF!</definedName>
    <definedName name="_39___________________________GH_2_SPINDEL" localSheetId="8">#REF!</definedName>
    <definedName name="_39___________________________GH_2_SPINDEL">#REF!</definedName>
    <definedName name="_3ANGG_PERUSAHAAN" localSheetId="8">#REF!</definedName>
    <definedName name="_3ANGG_PERUSAHAAN">#REF!</definedName>
    <definedName name="_3T" localSheetId="8">#REF!</definedName>
    <definedName name="_3T">#REF!</definedName>
    <definedName name="_3TR" localSheetId="8">#REF!</definedName>
    <definedName name="_3TR">#REF!</definedName>
    <definedName name="_4" localSheetId="8">#REF!</definedName>
    <definedName name="_4">#REF!</definedName>
    <definedName name="_4_____________________________BAHAS_ANGG." localSheetId="8">#REF!</definedName>
    <definedName name="_4_____________________________BAHAS_ANGG.">#REF!</definedName>
    <definedName name="_40___________________________INV_PERUSAHAA_2" localSheetId="8">#REF!</definedName>
    <definedName name="_40___________________________INV_PERUSAHAA_2">#REF!</definedName>
    <definedName name="_41___________________________INV_PERUSAHAAN" localSheetId="8">#REF!</definedName>
    <definedName name="_41___________________________INV_PERUSAHAAN">#REF!</definedName>
    <definedName name="_42___________________________JTM_PER_TW" localSheetId="8">#REF!</definedName>
    <definedName name="_42___________________________JTM_PER_TW">#REF!</definedName>
    <definedName name="_43___________________________REKAP_KEGIATAN" localSheetId="8">#REF!</definedName>
    <definedName name="_43___________________________REKAP_KEGIATAN">#REF!</definedName>
    <definedName name="_44___________________________REKAP_PAK_AEP" localSheetId="8">#REF!</definedName>
    <definedName name="_44___________________________REKAP_PAK_AEP">#REF!</definedName>
    <definedName name="_45___________________________SUM_MUTDAL" localSheetId="8">#REF!</definedName>
    <definedName name="_45___________________________SUM_MUTDAL">#REF!</definedName>
    <definedName name="_4BAHAS_ANGG." localSheetId="8">#REF!</definedName>
    <definedName name="_4BAHAS_ANGG.">#REF!</definedName>
    <definedName name="_4T" localSheetId="8">#REF!</definedName>
    <definedName name="_4T">#REF!</definedName>
    <definedName name="_5" localSheetId="8">#REF!</definedName>
    <definedName name="_5">#REF!</definedName>
    <definedName name="_5_____________________________BAHAS_DISTURB" localSheetId="8">#REF!</definedName>
    <definedName name="_5_____________________________BAHAS_DISTURB">#REF!</definedName>
    <definedName name="_5BAHAS_DISTURB" localSheetId="8">#REF!</definedName>
    <definedName name="_5BAHAS_DISTURB">#REF!</definedName>
    <definedName name="_6" localSheetId="8">#REF!</definedName>
    <definedName name="_6">#REF!</definedName>
    <definedName name="_6_____________________________FORM_A" localSheetId="8">#REF!</definedName>
    <definedName name="_6_____________________________FORM_A">#REF!</definedName>
    <definedName name="_61_________________________2002_VS_2001" localSheetId="8">#REF!</definedName>
    <definedName name="_61_________________________2002_VS_2001">#REF!</definedName>
    <definedName name="_62_________________________ANGG_PERUSAHA_2" localSheetId="8">#REF!</definedName>
    <definedName name="_62_________________________ANGG_PERUSAHA_2">#REF!</definedName>
    <definedName name="_63_________________________ANGG_PERUSAHAAN" localSheetId="8">#REF!</definedName>
    <definedName name="_63_________________________ANGG_PERUSAHAAN">#REF!</definedName>
    <definedName name="_64_________________________BAHAS_ANGG." localSheetId="8">#REF!</definedName>
    <definedName name="_64_________________________BAHAS_ANGG.">#REF!</definedName>
    <definedName name="_65_________________________BAHAS_DISTURB" localSheetId="8">#REF!</definedName>
    <definedName name="_65_________________________BAHAS_DISTURB">#REF!</definedName>
    <definedName name="_66_________________________FORM_A" localSheetId="8">#REF!</definedName>
    <definedName name="_66_________________________FORM_A">#REF!</definedName>
    <definedName name="_67_________________________FORM_B" localSheetId="8">#REF!</definedName>
    <definedName name="_67_________________________FORM_B">#REF!</definedName>
    <definedName name="_68_________________________GD_PER_TW" localSheetId="8">#REF!</definedName>
    <definedName name="_68_________________________GD_PER_TW">#REF!</definedName>
    <definedName name="_69_________________________GH_2_SPINDEL" localSheetId="8">#REF!</definedName>
    <definedName name="_69_________________________GH_2_SPINDEL">#REF!</definedName>
    <definedName name="_6A" localSheetId="8">#REF!</definedName>
    <definedName name="_6A">#REF!</definedName>
    <definedName name="_6B" localSheetId="8">#REF!</definedName>
    <definedName name="_6B">#REF!</definedName>
    <definedName name="_6FORM_A" localSheetId="8">#REF!</definedName>
    <definedName name="_6FORM_A">#REF!</definedName>
    <definedName name="_7" localSheetId="8">#REF!</definedName>
    <definedName name="_7">#REF!</definedName>
    <definedName name="_7_____________________________FORM_B" localSheetId="8">#REF!</definedName>
    <definedName name="_7_____________________________FORM_B">#REF!</definedName>
    <definedName name="_70_________________________INV_PERUSAHAA_2" localSheetId="8">#REF!</definedName>
    <definedName name="_70_________________________INV_PERUSAHAA_2">#REF!</definedName>
    <definedName name="_71_________________________INV_PERUSAHAAN" localSheetId="8">#REF!</definedName>
    <definedName name="_71_________________________INV_PERUSAHAAN">#REF!</definedName>
    <definedName name="_72_________________________JTM_PER_TW" localSheetId="8">#REF!</definedName>
    <definedName name="_72_________________________JTM_PER_TW">#REF!</definedName>
    <definedName name="_73_________________________REKAP_KEGIATAN" localSheetId="8">#REF!</definedName>
    <definedName name="_73_________________________REKAP_KEGIATAN">#REF!</definedName>
    <definedName name="_74_________________________REKAP_PAK_AEP" localSheetId="8">#REF!</definedName>
    <definedName name="_74_________________________REKAP_PAK_AEP">#REF!</definedName>
    <definedName name="_75_________________________SUM_MUTDAL" localSheetId="8">#REF!</definedName>
    <definedName name="_75_________________________SUM_MUTDAL">#REF!</definedName>
    <definedName name="_7FORM_B" localSheetId="8">#REF!</definedName>
    <definedName name="_7FORM_B">#REF!</definedName>
    <definedName name="_8" localSheetId="8">#REF!</definedName>
    <definedName name="_8">#REF!</definedName>
    <definedName name="_8_____________________________GD_PER_TW" localSheetId="8">#REF!</definedName>
    <definedName name="_8_____________________________GD_PER_TW">#REF!</definedName>
    <definedName name="_8GD_PER_TW" localSheetId="8">#REF!</definedName>
    <definedName name="_8GD_PER_TW">#REF!</definedName>
    <definedName name="_9" localSheetId="8">#REF!</definedName>
    <definedName name="_9">#REF!</definedName>
    <definedName name="_9_____________________________GH_2_SPINDEL" localSheetId="8">#REF!</definedName>
    <definedName name="_9_____________________________GH_2_SPINDEL">#REF!</definedName>
    <definedName name="_91_______________________2002_VS_2001" localSheetId="8">#REF!</definedName>
    <definedName name="_91_______________________2002_VS_2001">#REF!</definedName>
    <definedName name="_92_______________________ANGG_PERUSAHA_2" localSheetId="8">#REF!</definedName>
    <definedName name="_92_______________________ANGG_PERUSAHA_2">#REF!</definedName>
    <definedName name="_93_______________________ANGG_PERUSAHAAN" localSheetId="8">#REF!</definedName>
    <definedName name="_93_______________________ANGG_PERUSAHAAN">#REF!</definedName>
    <definedName name="_94_______________________BAHAS_ANGG." localSheetId="8">#REF!</definedName>
    <definedName name="_94_______________________BAHAS_ANGG.">#REF!</definedName>
    <definedName name="_95_______________________BAHAS_DISTURB" localSheetId="8">#REF!</definedName>
    <definedName name="_95_______________________BAHAS_DISTURB">#REF!</definedName>
    <definedName name="_96_______________________FORM_A" localSheetId="8">#REF!</definedName>
    <definedName name="_96_______________________FORM_A">#REF!</definedName>
    <definedName name="_97_______________________FORM_B" localSheetId="8">#REF!</definedName>
    <definedName name="_97_______________________FORM_B">#REF!</definedName>
    <definedName name="_98_______________________GD_PER_TW" localSheetId="8">#REF!</definedName>
    <definedName name="_98_______________________GD_PER_TW">#REF!</definedName>
    <definedName name="_99_______________________GH_2_SPINDEL" localSheetId="8">#REF!</definedName>
    <definedName name="_99_______________________GH_2_SPINDEL">#REF!</definedName>
    <definedName name="_9GH_2_SPINDEL" localSheetId="8">#REF!</definedName>
    <definedName name="_9GH_2_SPINDEL">#REF!</definedName>
    <definedName name="_BAT48100">'[5]HARGA SATUAN'!$B$13</definedName>
    <definedName name="_BBM2" localSheetId="8" hidden="1">{#N/A,#N/A,FALSE,"M.32"}</definedName>
    <definedName name="_BBM2" hidden="1">{#N/A,#N/A,FALSE,"M.32"}</definedName>
    <definedName name="_BBM3" localSheetId="8" hidden="1">{#N/A,#N/A,FALSE,"M.32"}</definedName>
    <definedName name="_BBM3" hidden="1">{#N/A,#N/A,FALSE,"M.32"}</definedName>
    <definedName name="_BUS1" localSheetId="8">#REF!</definedName>
    <definedName name="_BUS1">#REF!</definedName>
    <definedName name="_DAF1" localSheetId="8">#REF!</definedName>
    <definedName name="_DAF1">#REF!</definedName>
    <definedName name="_DAF11" localSheetId="8">#REF!</definedName>
    <definedName name="_DAF11">#REF!</definedName>
    <definedName name="_DAF12" localSheetId="8">#REF!</definedName>
    <definedName name="_DAF12">#REF!</definedName>
    <definedName name="_DAF13" localSheetId="8">#REF!</definedName>
    <definedName name="_DAF13">#REF!</definedName>
    <definedName name="_daf133" localSheetId="8">#REF!</definedName>
    <definedName name="_daf133">#REF!</definedName>
    <definedName name="_DAF14" localSheetId="8">#REF!</definedName>
    <definedName name="_DAF14">#REF!</definedName>
    <definedName name="_DAF15" localSheetId="8">#REF!</definedName>
    <definedName name="_DAF15">#REF!</definedName>
    <definedName name="_DAF16" localSheetId="8">#REF!</definedName>
    <definedName name="_DAF16">#REF!</definedName>
    <definedName name="_DAF17" localSheetId="8">#REF!</definedName>
    <definedName name="_DAF17">#REF!</definedName>
    <definedName name="_DAF2" localSheetId="8">#REF!</definedName>
    <definedName name="_DAF2">#REF!</definedName>
    <definedName name="_DAF3" localSheetId="8">#REF!</definedName>
    <definedName name="_DAF3">#REF!</definedName>
    <definedName name="_Dist_Bin" localSheetId="8" hidden="1">#REF!</definedName>
    <definedName name="_Dist_Bin" hidden="1">#REF!</definedName>
    <definedName name="_Dist_Values" localSheetId="8" hidden="1">#REF!</definedName>
    <definedName name="_Dist_Values" hidden="1">#REF!</definedName>
    <definedName name="_ERR1" localSheetId="8" hidden="1">{#N/A,#N/A,FALSE,"M.42"}</definedName>
    <definedName name="_ERR1" hidden="1">{#N/A,#N/A,FALSE,"M.42"}</definedName>
    <definedName name="_Fill" localSheetId="8" hidden="1">#REF!</definedName>
    <definedName name="_Fill" hidden="1">#REF!</definedName>
    <definedName name="_hal1" localSheetId="8">#REF!</definedName>
    <definedName name="_hal1">#REF!</definedName>
    <definedName name="_hal2" localSheetId="8">#REF!</definedName>
    <definedName name="_hal2">#REF!</definedName>
    <definedName name="_hal3" localSheetId="8">#REF!</definedName>
    <definedName name="_hal3">#REF!</definedName>
    <definedName name="_hal4" localSheetId="8">#REF!</definedName>
    <definedName name="_hal4">#REF!</definedName>
    <definedName name="_hal5" localSheetId="8">#REF!</definedName>
    <definedName name="_hal5">#REF!</definedName>
    <definedName name="_hal6" localSheetId="8">#REF!</definedName>
    <definedName name="_hal6">#REF!</definedName>
    <definedName name="_HOME_">#N/A</definedName>
    <definedName name="_JBN3" localSheetId="8" hidden="1">{#N/A,#N/A,FALSE,"M.32"}</definedName>
    <definedName name="_JBN3" hidden="1">{#N/A,#N/A,FALSE,"M.32"}</definedName>
    <definedName name="_JUL3" localSheetId="8">#REF!</definedName>
    <definedName name="_JUL3">#REF!</definedName>
    <definedName name="_kb1" localSheetId="8">#REF!</definedName>
    <definedName name="_kb1">#REF!</definedName>
    <definedName name="_kb2" localSheetId="8">#REF!</definedName>
    <definedName name="_kb2">#REF!</definedName>
    <definedName name="_Key1" localSheetId="8" hidden="1">#REF!</definedName>
    <definedName name="_Key1" hidden="1">#REF!</definedName>
    <definedName name="_Key2" localSheetId="8" hidden="1">#REF!</definedName>
    <definedName name="_Key2" hidden="1">#REF!</definedName>
    <definedName name="_kl09" localSheetId="8" hidden="1">{#N/A,#N/A,FALSE,"M.01"}</definedName>
    <definedName name="_kl09" hidden="1">{#N/A,#N/A,FALSE,"M.01"}</definedName>
    <definedName name="_kp1" localSheetId="8">#REF!</definedName>
    <definedName name="_kp1">#REF!</definedName>
    <definedName name="_la150">'[5]HARGA SATUAN'!$B$25</definedName>
    <definedName name="_LinkPic_148B9ED1F0E34034A77CBB6312C3737E" localSheetId="8">#REF!</definedName>
    <definedName name="_LinkPic_148B9ED1F0E34034A77CBB6312C3737E">#REF!</definedName>
    <definedName name="_LinkPic_3BD6DC9EA1244135BB44D10D9B947A20" localSheetId="8">#REF!</definedName>
    <definedName name="_LinkPic_3BD6DC9EA1244135BB44D10D9B947A20">#REF!</definedName>
    <definedName name="_LinkPic_450384875BDD4637926F9BC2A5B87B18" localSheetId="8">#REF!</definedName>
    <definedName name="_LinkPic_450384875BDD4637926F9BC2A5B87B18">#REF!</definedName>
    <definedName name="_LinkPic_5D9A26180F9345689881A3AD580D3F7A">'[9]Assumptions (2)'!$B$3:$H$39</definedName>
    <definedName name="_LinkPic_DC9E3C4193F340C38D569535AFB3BB77">'[9]Assumptions (2)'!$B$41:$H$81</definedName>
    <definedName name="_LinkPic_E9349935B30E48F09406EDCF5D273022" localSheetId="8">#REF!</definedName>
    <definedName name="_LinkPic_E9349935B30E48F09406EDCF5D273022">#REF!</definedName>
    <definedName name="_LinkPic_F2A3E2A02A344C94935E694361951F2D" localSheetId="8">#REF!</definedName>
    <definedName name="_LinkPic_F2A3E2A02A344C94935E694361951F2D">#REF!</definedName>
    <definedName name="_LinkPic_F92207FEB2A6436FA348F7B54826350A" localSheetId="8">#REF!</definedName>
    <definedName name="_LinkPic_F92207FEB2A6436FA348F7B54826350A">#REF!</definedName>
    <definedName name="_LinkPic_FD057638FD704751A8053D1BA1E0275E" localSheetId="8">#REF!</definedName>
    <definedName name="_LinkPic_FD057638FD704751A8053D1BA1E0275E">#REF!</definedName>
    <definedName name="_LinkPic_FF645AB2FF2843DCB43AEDF9934790E6" localSheetId="8">#REF!</definedName>
    <definedName name="_LinkPic_FF645AB2FF2843DCB43AEDF9934790E6">#REF!</definedName>
    <definedName name="_MEI92" localSheetId="8">#REF!</definedName>
    <definedName name="_MEI92">#REF!</definedName>
    <definedName name="_npv1" localSheetId="8">#REF!</definedName>
    <definedName name="_npv1">#REF!</definedName>
    <definedName name="_npv2" localSheetId="8">#REF!</definedName>
    <definedName name="_npv2">#REF!</definedName>
    <definedName name="_Order1" hidden="1">0</definedName>
    <definedName name="_Order2" hidden="1">0</definedName>
    <definedName name="_pmt7040">'[5]HARGA SATUAN'!$B$8</definedName>
    <definedName name="_PP">#N/A</definedName>
    <definedName name="_PRSB_A11..B_O1" localSheetId="8">#REF!</definedName>
    <definedName name="_PRSB_A11..B_O1">#REF!</definedName>
    <definedName name="_PRSS1..AD1683_" localSheetId="8">#REF!</definedName>
    <definedName name="_PRSS1..AD1683_">#REF!</definedName>
    <definedName name="_rab1" localSheetId="8">#REF!</definedName>
    <definedName name="_rab1">#REF!</definedName>
    <definedName name="_rab2" localSheetId="8">#REF!</definedName>
    <definedName name="_rab2">#REF!</definedName>
    <definedName name="_Regression_Int">1</definedName>
    <definedName name="_RIGHT_">#N/A</definedName>
    <definedName name="_RIGHT__XG\K_">#N/A</definedName>
    <definedName name="_RIP2" localSheetId="8" hidden="1">{#N/A,#N/A,FALSE,"M.01"}</definedName>
    <definedName name="_RIP2" hidden="1">{#N/A,#N/A,FALSE,"M.01"}</definedName>
    <definedName name="_RIP3" localSheetId="8" hidden="1">{#N/A,#N/A,FALSE,"M.41"}</definedName>
    <definedName name="_RIP3" hidden="1">{#N/A,#N/A,FALSE,"M.41"}</definedName>
    <definedName name="_sem1" localSheetId="8">#REF!</definedName>
    <definedName name="_sem1">#REF!</definedName>
    <definedName name="_SLA2009" localSheetId="8" hidden="1">{#N/A,#N/A,FALSE,"M.32"}</definedName>
    <definedName name="_SLA2009" hidden="1">{#N/A,#N/A,FALSE,"M.32"}</definedName>
    <definedName name="_sm1" localSheetId="8">#REF!</definedName>
    <definedName name="_sm1">#REF!</definedName>
    <definedName name="_Sort" localSheetId="8" hidden="1">#REF!</definedName>
    <definedName name="_Sort" hidden="1">#REF!</definedName>
    <definedName name="_Tab1" localSheetId="8">#REF!</definedName>
    <definedName name="_Tab1">#REF!</definedName>
    <definedName name="_Tab2" localSheetId="8">#REF!</definedName>
    <definedName name="_Tab2">#REF!</definedName>
    <definedName name="_Tab3" localSheetId="8">#REF!</definedName>
    <definedName name="_Tab3">#REF!</definedName>
    <definedName name="_TH1" localSheetId="8" hidden="1">{#N/A,#N/A,FALSE,"M.34"}</definedName>
    <definedName name="_TH1" hidden="1">{#N/A,#N/A,FALSE,"M.34"}</definedName>
    <definedName name="_th2" localSheetId="8" hidden="1">{#N/A,#N/A,FALSE,"M.42"}</definedName>
    <definedName name="_th2" hidden="1">{#N/A,#N/A,FALSE,"M.42"}</definedName>
    <definedName name="_trw1" localSheetId="8">#REF!</definedName>
    <definedName name="_trw1">#REF!</definedName>
    <definedName name="_trw2" localSheetId="8">#REF!</definedName>
    <definedName name="_trw2">#REF!</definedName>
    <definedName name="_trw3" localSheetId="8">#REF!</definedName>
    <definedName name="_trw3">#REF!</definedName>
    <definedName name="_TW1" localSheetId="8">#REF!</definedName>
    <definedName name="_TW1">#REF!</definedName>
    <definedName name="_TW2" localSheetId="8">#REF!</definedName>
    <definedName name="_TW2">#REF!</definedName>
    <definedName name="A" localSheetId="8">#REF!</definedName>
    <definedName name="A">#REF!</definedName>
    <definedName name="a\" localSheetId="8">#REF!</definedName>
    <definedName name="a\">#REF!</definedName>
    <definedName name="AA" localSheetId="8" hidden="1">{#N/A,#N/A,FALSE,"M.42"}</definedName>
    <definedName name="AA" hidden="1">{#N/A,#N/A,FALSE,"M.42"}</definedName>
    <definedName name="AAA" localSheetId="8" hidden="1">{#N/A,#N/A,FALSE,"M.42"}</definedName>
    <definedName name="AAA" hidden="1">{#N/A,#N/A,FALSE,"M.42"}</definedName>
    <definedName name="aaaaa" localSheetId="8" hidden="1">{#N/A,#N/A,FALSE,"M.31"}</definedName>
    <definedName name="aaaaa" hidden="1">{#N/A,#N/A,FALSE,"M.31"}</definedName>
    <definedName name="AB" localSheetId="8" hidden="1">{#N/A,#N/A,FALSE,"M.32"}</definedName>
    <definedName name="AB" hidden="1">{#N/A,#N/A,FALSE,"M.32"}</definedName>
    <definedName name="ABC" localSheetId="8">#REF!</definedName>
    <definedName name="ABC">#REF!</definedName>
    <definedName name="ac" localSheetId="8">#REF!</definedName>
    <definedName name="ac">#REF!</definedName>
    <definedName name="ACUAN1" localSheetId="8">#REF!</definedName>
    <definedName name="ACUAN1">#REF!</definedName>
    <definedName name="ACUAN2" localSheetId="8">#REF!</definedName>
    <definedName name="ACUAN2">#REF!</definedName>
    <definedName name="adam" localSheetId="8">#REF!</definedName>
    <definedName name="adam">#REF!</definedName>
    <definedName name="aep" localSheetId="8" hidden="1">{#N/A,#N/A,FALSE,"M.41"}</definedName>
    <definedName name="aep" hidden="1">{#N/A,#N/A,FALSE,"M.41"}</definedName>
    <definedName name="ags" localSheetId="8">#REF!</definedName>
    <definedName name="ags">#REF!</definedName>
    <definedName name="AGUNG" localSheetId="8">#REF!</definedName>
    <definedName name="AGUNG">#REF!</definedName>
    <definedName name="AGUNG1" localSheetId="8">#REF!</definedName>
    <definedName name="AGUNG1">#REF!</definedName>
    <definedName name="AGUSTUS" localSheetId="8">#REF!</definedName>
    <definedName name="AGUSTUS">#REF!</definedName>
    <definedName name="AktivaTetap1A1" localSheetId="8">#REF!</definedName>
    <definedName name="AktivaTetap1A1">#REF!</definedName>
    <definedName name="AktivaTetap1A1a" localSheetId="8">#REF!</definedName>
    <definedName name="AktivaTetap1A1a">#REF!</definedName>
    <definedName name="aku" localSheetId="8" hidden="1">{#N/A,#N/A,FALSE,"M.43"}</definedName>
    <definedName name="aku" hidden="1">{#N/A,#N/A,FALSE,"M.43"}</definedName>
    <definedName name="AkumATFungsi" localSheetId="8">#REF!</definedName>
    <definedName name="AkumATFungsi">#REF!</definedName>
    <definedName name="AkumATJenis" localSheetId="8">#REF!</definedName>
    <definedName name="AkumATJenis">#REF!</definedName>
    <definedName name="AkumATTB4B1TRWI" localSheetId="8">#REF!</definedName>
    <definedName name="AkumATTB4B1TRWI">#REF!</definedName>
    <definedName name="AkumATTB4B1TRWII" localSheetId="8">#REF!</definedName>
    <definedName name="AkumATTB4B1TRWII">#REF!</definedName>
    <definedName name="AkumATTB4B1TRWIII" localSheetId="8">#REF!</definedName>
    <definedName name="AkumATTB4B1TRWIII">#REF!</definedName>
    <definedName name="AkumATTB4B1TRWIV" localSheetId="8">#REF!</definedName>
    <definedName name="AkumATTB4B1TRWIV">#REF!</definedName>
    <definedName name="AkumATTB4B2TRWI" localSheetId="8">#REF!</definedName>
    <definedName name="AkumATTB4B2TRWI">#REF!</definedName>
    <definedName name="AkumATTB4B2TRWII" localSheetId="8">#REF!</definedName>
    <definedName name="AkumATTB4B2TRWII">#REF!</definedName>
    <definedName name="AkumATTB4B2TRWIII" localSheetId="8">#REF!</definedName>
    <definedName name="AkumATTB4B2TRWIII">#REF!</definedName>
    <definedName name="AkumATTB4B2TRWIV" localSheetId="8">#REF!</definedName>
    <definedName name="AkumATTB4B2TRWIV">#REF!</definedName>
    <definedName name="AkunPenu7ATRWI" localSheetId="8">#REF!</definedName>
    <definedName name="AkunPenu7ATRWI">#REF!</definedName>
    <definedName name="AkunPenu7ATRWII" localSheetId="8">#REF!</definedName>
    <definedName name="AkunPenu7ATRWII">#REF!</definedName>
    <definedName name="AkunPenu7ATRWIII" localSheetId="8">#REF!</definedName>
    <definedName name="AkunPenu7ATRWIII">#REF!</definedName>
    <definedName name="AkunPenu7ATRWIV" localSheetId="8">#REF!</definedName>
    <definedName name="AkunPenu7ATRWIV">#REF!</definedName>
    <definedName name="anal" localSheetId="8" hidden="1">{#N/A,#N/A,FALSE,"M.31"}</definedName>
    <definedName name="anal" hidden="1">{#N/A,#N/A,FALSE,"M.31"}</definedName>
    <definedName name="analisa" localSheetId="8">#REF!</definedName>
    <definedName name="analisa">#REF!</definedName>
    <definedName name="AnalisaPenjualan" localSheetId="8">#REF!</definedName>
    <definedName name="AnalisaPenjualan">#REF!</definedName>
    <definedName name="AP" localSheetId="8">#REF!</definedName>
    <definedName name="AP">#REF!</definedName>
    <definedName name="apar" localSheetId="8">#REF!</definedName>
    <definedName name="apar">#REF!</definedName>
    <definedName name="apdes" localSheetId="8">#REF!</definedName>
    <definedName name="apdes">#REF!</definedName>
    <definedName name="apr" localSheetId="8">#REF!</definedName>
    <definedName name="apr">#REF!</definedName>
    <definedName name="APRIL" localSheetId="8">#REF!</definedName>
    <definedName name="APRIL">#REF!</definedName>
    <definedName name="APRIL92" localSheetId="8">#REF!</definedName>
    <definedName name="APRIL92">#REF!</definedName>
    <definedName name="AREATAPRKAP" localSheetId="8">#REF!</definedName>
    <definedName name="AREATAPRKAP">#REF!</definedName>
    <definedName name="ART" localSheetId="8">#REF!</definedName>
    <definedName name="ART">#REF!</definedName>
    <definedName name="Arus" localSheetId="8" hidden="1">{#N/A,#N/A,FALSE,"M.42"}</definedName>
    <definedName name="Arus" hidden="1">{#N/A,#N/A,FALSE,"M.42"}</definedName>
    <definedName name="ArusKas" localSheetId="8">#REF!</definedName>
    <definedName name="ArusKas">#REF!</definedName>
    <definedName name="AS2DocOpenMode" hidden="1">"AS2DocumentBrowse"</definedName>
    <definedName name="asal" localSheetId="8" hidden="1">{#N/A,#N/A,FALSE,"M.31"}</definedName>
    <definedName name="asal" hidden="1">{#N/A,#N/A,FALSE,"M.31"}</definedName>
    <definedName name="asd" localSheetId="8" hidden="1">{#N/A,#N/A,FALSE,"M.43"}</definedName>
    <definedName name="asd" hidden="1">{#N/A,#N/A,FALSE,"M.43"}</definedName>
    <definedName name="asdfsaf" localSheetId="8" hidden="1">{#N/A,#N/A,FALSE,"M.01"}</definedName>
    <definedName name="asdfsaf" hidden="1">{#N/A,#N/A,FALSE,"M.01"}</definedName>
    <definedName name="assumptions" localSheetId="8">#REF!</definedName>
    <definedName name="assumptions">#REF!</definedName>
    <definedName name="Asumsi" localSheetId="8">#REF!</definedName>
    <definedName name="Asumsi">#REF!</definedName>
    <definedName name="ATBM4D1TRWI" localSheetId="8">#REF!</definedName>
    <definedName name="ATBM4D1TRWI">#REF!</definedName>
    <definedName name="ATBM4D1TRWII" localSheetId="8">#REF!</definedName>
    <definedName name="ATBM4D1TRWII">#REF!</definedName>
    <definedName name="ATBM4D1TRWIII" localSheetId="8">#REF!</definedName>
    <definedName name="ATBM4D1TRWIII">#REF!</definedName>
    <definedName name="ATBM4D1TRWIV" localSheetId="8">#REF!</definedName>
    <definedName name="ATBM4D1TRWIV">#REF!</definedName>
    <definedName name="ATBM4D2TRWI" localSheetId="8">#REF!</definedName>
    <definedName name="ATBM4D2TRWI">#REF!</definedName>
    <definedName name="ATBM4D2TRWII" localSheetId="8">#REF!</definedName>
    <definedName name="ATBM4D2TRWII">#REF!</definedName>
    <definedName name="ATBM4D2TRWIII" localSheetId="8">#REF!</definedName>
    <definedName name="ATBM4D2TRWIII">#REF!</definedName>
    <definedName name="ATBM4D2TRWIV" localSheetId="8">#REF!</definedName>
    <definedName name="ATBM4D2TRWIV">#REF!</definedName>
    <definedName name="ATFungsi" localSheetId="8">#REF!</definedName>
    <definedName name="ATFungsi">#REF!</definedName>
    <definedName name="ATJenis" localSheetId="8">#REF!</definedName>
    <definedName name="ATJenis">#REF!</definedName>
    <definedName name="AUD" localSheetId="8">#REF!</definedName>
    <definedName name="AUD">#REF!</definedName>
    <definedName name="awal" localSheetId="8">#REF!</definedName>
    <definedName name="awal">#REF!</definedName>
    <definedName name="awsl" localSheetId="8" hidden="1">{#N/A,#N/A,FALSE,"M.42"}</definedName>
    <definedName name="awsl" hidden="1">{#N/A,#N/A,FALSE,"M.42"}</definedName>
    <definedName name="B" localSheetId="8">#REF!</definedName>
    <definedName name="B">#REF!</definedName>
    <definedName name="BARU" localSheetId="8" hidden="1">{#N/A,#N/A,FALSE,"M.01"}</definedName>
    <definedName name="BARU" hidden="1">{#N/A,#N/A,FALSE,"M.01"}</definedName>
    <definedName name="Basket">'[12]Kamus'!$D$2:$D$8</definedName>
    <definedName name="Batt.110V300ah">'[5]HARGA SATUAN'!$B$9</definedName>
    <definedName name="Battere48V300">'[5]HARGA SATUAN'!$B$13</definedName>
    <definedName name="bb" localSheetId="8" hidden="1">{#N/A,#N/A,FALSE,"M.32"}</definedName>
    <definedName name="bb" hidden="1">{#N/A,#N/A,FALSE,"M.32"}</definedName>
    <definedName name="BBakuTRWI" localSheetId="8">#REF!</definedName>
    <definedName name="BBakuTRWI">#REF!</definedName>
    <definedName name="BBakuTRWII" localSheetId="8">#REF!</definedName>
    <definedName name="BBakuTRWII">#REF!</definedName>
    <definedName name="BBakuTRWIII" localSheetId="8">#REF!</definedName>
    <definedName name="BBakuTRWIII">#REF!</definedName>
    <definedName name="BBakuTRWIV" localSheetId="8">#REF!</definedName>
    <definedName name="BBakuTRWIV">#REF!</definedName>
    <definedName name="BBM" localSheetId="8">#REF!</definedName>
    <definedName name="BBM">#REF!</definedName>
    <definedName name="BDDUM4G" localSheetId="8">#REF!</definedName>
    <definedName name="BDDUM4G">#REF!</definedName>
    <definedName name="BDDUMLain4G1" localSheetId="8">#REF!</definedName>
    <definedName name="BDDUMLain4G1">#REF!</definedName>
    <definedName name="beban" localSheetId="8">#REF!</definedName>
    <definedName name="beban">#REF!</definedName>
    <definedName name="beli" localSheetId="8">#REF!</definedName>
    <definedName name="beli">#REF!</definedName>
    <definedName name="bh" localSheetId="8">#REF!</definedName>
    <definedName name="bh">#REF!</definedName>
    <definedName name="Biak" localSheetId="8" hidden="1">{#N/A,#N/A,FALSE,"M.31"}</definedName>
    <definedName name="Biak" hidden="1">{#N/A,#N/A,FALSE,"M.31"}</definedName>
    <definedName name="biaya1" localSheetId="8">#REF!</definedName>
    <definedName name="biaya1">#REF!</definedName>
    <definedName name="biaya2" localSheetId="8">#REF!</definedName>
    <definedName name="biaya2">#REF!</definedName>
    <definedName name="BiDitghkan4F" localSheetId="8">#REF!</definedName>
    <definedName name="BiDitghkan4F">#REF!</definedName>
    <definedName name="BiInvest" localSheetId="8">#REF!</definedName>
    <definedName name="BiInvest">#REF!</definedName>
    <definedName name="bima3" localSheetId="8" hidden="1">{#N/A,#N/A,FALSE,"M.02"}</definedName>
    <definedName name="bima3" hidden="1">{#N/A,#N/A,FALSE,"M.02"}</definedName>
    <definedName name="BiPegUTRWI" localSheetId="8">#REF!</definedName>
    <definedName name="BiPegUTRWI">#REF!</definedName>
    <definedName name="BiPegUTRWII" localSheetId="8">#REF!</definedName>
    <definedName name="BiPegUTRWII">#REF!</definedName>
    <definedName name="BiPegUTRWIII" localSheetId="8">#REF!</definedName>
    <definedName name="BiPegUTRWIII">#REF!</definedName>
    <definedName name="BiPegUTRWIV" localSheetId="8">#REF!</definedName>
    <definedName name="BiPegUTRWIV">#REF!</definedName>
    <definedName name="bjm" localSheetId="8" hidden="1">{#N/A,#N/A,FALSE,"M.02"}</definedName>
    <definedName name="bjm" hidden="1">{#N/A,#N/A,FALSE,"M.02"}</definedName>
    <definedName name="bkimia4tb">'[1]Uraian'!$AB$121</definedName>
    <definedName name="bkimia4v" localSheetId="8">#REF!</definedName>
    <definedName name="bkimia4v">#REF!</definedName>
    <definedName name="bkimia6tb">'[1]Uraian'!$AB$289</definedName>
    <definedName name="bkimia7tb">'[1]Uraian'!$AB$380</definedName>
    <definedName name="bkimiapjb1tb">'[1]Uraian'!$AB$625</definedName>
    <definedName name="bkimiapjb2tb">'[1]Uraian'!$AB$684</definedName>
    <definedName name="bnn" localSheetId="8">#REF!</definedName>
    <definedName name="bnn">#REF!</definedName>
    <definedName name="BOLain" localSheetId="8">#REF!</definedName>
    <definedName name="BOLain">#REF!</definedName>
    <definedName name="BoLainTRWI" localSheetId="8">#REF!</definedName>
    <definedName name="BoLainTRWI">#REF!</definedName>
    <definedName name="BoLainTRWII" localSheetId="8">#REF!</definedName>
    <definedName name="BoLainTRWII">#REF!</definedName>
    <definedName name="BoLainTRWIII" localSheetId="8">#REF!</definedName>
    <definedName name="BoLainTRWIII">#REF!</definedName>
    <definedName name="BoLainTRWIV" localSheetId="8">#REF!</definedName>
    <definedName name="BoLainTRWIV">#REF!</definedName>
    <definedName name="bp" localSheetId="8">#REF!</definedName>
    <definedName name="bp">#REF!</definedName>
    <definedName name="BPP" localSheetId="8">#REF!</definedName>
    <definedName name="BPP">#REF!</definedName>
    <definedName name="BukuBesar" localSheetId="8">#REF!</definedName>
    <definedName name="BukuBesar">#REF!</definedName>
    <definedName name="BukuBesarJawa" localSheetId="8">#REF!</definedName>
    <definedName name="BukuBesarJawa">#REF!</definedName>
    <definedName name="Bulan">'[17]Cover'!$C$29</definedName>
    <definedName name="C_" localSheetId="8">#REF!</definedName>
    <definedName name="C_">#REF!</definedName>
    <definedName name="Cab_APJ_3" localSheetId="8" hidden="1">{#N/A,#N/A,FALSE,"M.41"}</definedName>
    <definedName name="Cab_APJ_3" hidden="1">{#N/A,#N/A,FALSE,"M.41"}</definedName>
    <definedName name="Cab_APJ4" localSheetId="8" hidden="1">{#N/A,#N/A,FALSE,"M.41"}</definedName>
    <definedName name="Cab_APJ4" hidden="1">{#N/A,#N/A,FALSE,"M.41"}</definedName>
    <definedName name="CAB_BRB1" localSheetId="8" hidden="1">{#N/A,#N/A,FALSE,"M.41"}</definedName>
    <definedName name="CAB_BRB1" hidden="1">{#N/A,#N/A,FALSE,"M.41"}</definedName>
    <definedName name="CAPASITOR">'[5]HARGA SATUAN'!$B$39</definedName>
    <definedName name="cash" localSheetId="8" hidden="1">{#N/A,#N/A,FALSE,"M.43"}</definedName>
    <definedName name="cash" hidden="1">{#N/A,#N/A,FALSE,"M.43"}</definedName>
    <definedName name="cashflowoperasi" localSheetId="8">#REF!</definedName>
    <definedName name="cashflowoperasi">#REF!</definedName>
    <definedName name="CBJM" localSheetId="8" hidden="1">{#N/A,#N/A,FALSE,"M.01";#N/A,#N/A,FALSE,"M.01"}</definedName>
    <definedName name="CBJM" hidden="1">{#N/A,#N/A,FALSE,"M.01";#N/A,#N/A,FALSE,"M.01"}</definedName>
    <definedName name="CBRB" localSheetId="8" hidden="1">{#N/A,#N/A,FALSE,"M.02"}</definedName>
    <definedName name="CBRB" hidden="1">{#N/A,#N/A,FALSE,"M.02"}</definedName>
    <definedName name="cf" localSheetId="8">#REF!</definedName>
    <definedName name="cf">#REF!</definedName>
    <definedName name="Charger75">'[5]HARGA SATUAN'!$B$16</definedName>
    <definedName name="CKTB" localSheetId="8" hidden="1">{#N/A,#N/A,FALSE,"M.31"}</definedName>
    <definedName name="CKTB" hidden="1">{#N/A,#N/A,FALSE,"M.31"}</definedName>
    <definedName name="coba" localSheetId="8" hidden="1">{#N/A,#N/A,FALSE,"M.01"}</definedName>
    <definedName name="coba" hidden="1">{#N/A,#N/A,FALSE,"M.01"}</definedName>
    <definedName name="COLR" localSheetId="8">#REF!</definedName>
    <definedName name="COLR">#REF!</definedName>
    <definedName name="copy" localSheetId="8">#REF!</definedName>
    <definedName name="copy">#REF!</definedName>
    <definedName name="COREALLR" localSheetId="8">#REF!</definedName>
    <definedName name="COREALLR">#REF!</definedName>
    <definedName name="COUNTER" localSheetId="8">#REF!</definedName>
    <definedName name="COUNTER">#REF!</definedName>
    <definedName name="COUNTER_CHECK" localSheetId="8">#REF!</definedName>
    <definedName name="COUNTER_CHECK">#REF!</definedName>
    <definedName name="Cover" localSheetId="8">#REF!</definedName>
    <definedName name="Cover">#REF!</definedName>
    <definedName name="csDesignMode">1</definedName>
    <definedName name="ct150kv">'[5]HARGA SATUAN'!$B$27</definedName>
    <definedName name="cus">'[19]Resume'!$E$54</definedName>
    <definedName name="cuti">'[20]ACUAN'!$J$3</definedName>
    <definedName name="cuti_besar">'[20]ACUAN'!$K$3</definedName>
    <definedName name="D" localSheetId="8" hidden="1">{#N/A,#N/A,FALSE,"M.41"}</definedName>
    <definedName name="D" hidden="1">{#N/A,#N/A,FALSE,"M.41"}</definedName>
    <definedName name="DAF13A" localSheetId="8">#REF!</definedName>
    <definedName name="DAF13A">#REF!</definedName>
    <definedName name="DAF13B" localSheetId="8">#REF!</definedName>
    <definedName name="DAF13B">#REF!</definedName>
    <definedName name="DAF14A" localSheetId="8">#REF!</definedName>
    <definedName name="DAF14A">#REF!</definedName>
    <definedName name="DAF14B" localSheetId="8">#REF!</definedName>
    <definedName name="DAF14B">#REF!</definedName>
    <definedName name="DAF14C" localSheetId="8">#REF!</definedName>
    <definedName name="DAF14C">#REF!</definedName>
    <definedName name="DAF14D" localSheetId="8">#REF!</definedName>
    <definedName name="DAF14D">#REF!</definedName>
    <definedName name="DAF14E" localSheetId="8">#REF!</definedName>
    <definedName name="DAF14E">#REF!</definedName>
    <definedName name="Daftar" localSheetId="8">#REF!</definedName>
    <definedName name="Daftar">#REF!</definedName>
    <definedName name="DATA">'[21]Sheet1'!$C$6:$J$78</definedName>
    <definedName name="Database_MI" localSheetId="8">#REF!</definedName>
    <definedName name="Database_MI">#REF!</definedName>
    <definedName name="DATES">'[22]Harga BBM Indonesia'!$A$8:$A$60</definedName>
    <definedName name="daya" localSheetId="8">#REF!</definedName>
    <definedName name="daya">#REF!</definedName>
    <definedName name="DBSend">'[23]Asumsi'!$S$10</definedName>
    <definedName name="DD" localSheetId="8" hidden="1">{#N/A,#N/A,FALSE,"M.33"}</definedName>
    <definedName name="DD" hidden="1">{#N/A,#N/A,FALSE,"M.33"}</definedName>
    <definedName name="ddddddddddd" localSheetId="8">#REF!</definedName>
    <definedName name="ddddddddddd">#REF!</definedName>
    <definedName name="deposito" localSheetId="8">#REF!</definedName>
    <definedName name="deposito">#REF!</definedName>
    <definedName name="des" localSheetId="8">#REF!</definedName>
    <definedName name="des">#REF!</definedName>
    <definedName name="DESEMBER" localSheetId="8">#REF!</definedName>
    <definedName name="DESEMBER">#REF!</definedName>
    <definedName name="DFR">'[5]HARGA SATUAN'!$B$17</definedName>
    <definedName name="dfssfdhn" localSheetId="8" hidden="1">{#N/A,#N/A,FALSE,"M.42"}</definedName>
    <definedName name="dfssfdhn" hidden="1">{#N/A,#N/A,FALSE,"M.42"}</definedName>
    <definedName name="dgx" localSheetId="8" hidden="1">{#N/A,#N/A,FALSE,"M.41"}</definedName>
    <definedName name="dgx" hidden="1">{#N/A,#N/A,FALSE,"M.41"}</definedName>
    <definedName name="discount" localSheetId="8">#REF!</definedName>
    <definedName name="discount">#REF!</definedName>
    <definedName name="discount1" localSheetId="8">#REF!</definedName>
    <definedName name="discount1">#REF!</definedName>
    <definedName name="discount2" localSheetId="8">#REF!</definedName>
    <definedName name="discount2">#REF!</definedName>
    <definedName name="Dist.rele">'[5]HARGA SATUAN'!$B$15</definedName>
    <definedName name="DpsK3bln5A1Est04" localSheetId="8">#REF!</definedName>
    <definedName name="DpsK3bln5A1Est04">#REF!</definedName>
    <definedName name="DpsK3bln5A1TRWI" localSheetId="8">#REF!</definedName>
    <definedName name="DpsK3bln5A1TRWI">#REF!</definedName>
    <definedName name="DpsK3bln5A1TRWII" localSheetId="8">#REF!</definedName>
    <definedName name="DpsK3bln5A1TRWII">#REF!</definedName>
    <definedName name="DpsK3bln5A1TRWIII" localSheetId="8">#REF!</definedName>
    <definedName name="DpsK3bln5A1TRWIII">#REF!</definedName>
    <definedName name="DpsK3bln5A1TRWIV" localSheetId="8">#REF!</definedName>
    <definedName name="DpsK3bln5A1TRWIV">#REF!</definedName>
    <definedName name="dpt" localSheetId="8" hidden="1">{#N/A,#N/A,FALSE,"M.42"}</definedName>
    <definedName name="dpt" hidden="1">{#N/A,#N/A,FALSE,"M.42"}</definedName>
    <definedName name="dtrf" localSheetId="8">#REF!</definedName>
    <definedName name="dtrf">#REF!</definedName>
    <definedName name="DUIT" localSheetId="8" hidden="1">{#N/A,#N/A,FALSE,"M.34"}</definedName>
    <definedName name="DUIT" hidden="1">{#N/A,#N/A,FALSE,"M.34"}</definedName>
    <definedName name="dyah" localSheetId="8" hidden="1">{#N/A,#N/A,FALSE,"M.31"}</definedName>
    <definedName name="dyah" hidden="1">{#N/A,#N/A,FALSE,"M.31"}</definedName>
    <definedName name="ED" localSheetId="8" hidden="1">{#N/A,#N/A,FALSE,"M.41"}</definedName>
    <definedName name="ED" hidden="1">{#N/A,#N/A,FALSE,"M.41"}</definedName>
    <definedName name="EEEEE" localSheetId="8" hidden="1">{#N/A,#N/A,FALSE,"M.32"}</definedName>
    <definedName name="EEEEE" hidden="1">{#N/A,#N/A,FALSE,"M.32"}</definedName>
    <definedName name="Egiapbn1" localSheetId="8">#REF!</definedName>
    <definedName name="Egiapbn1">#REF!</definedName>
    <definedName name="Egiapbn2" localSheetId="8">#REF!</definedName>
    <definedName name="Egiapbn2">#REF!</definedName>
    <definedName name="Egiapbn4" localSheetId="8">#REF!</definedName>
    <definedName name="Egiapbn4">#REF!</definedName>
    <definedName name="Egiapln1" localSheetId="8">#REF!</definedName>
    <definedName name="Egiapln1">#REF!</definedName>
    <definedName name="Egiapln2" localSheetId="8">#REF!</definedName>
    <definedName name="Egiapln2">#REF!</definedName>
    <definedName name="Egiapln3" localSheetId="8">#REF!</definedName>
    <definedName name="Egiapln3">#REF!</definedName>
    <definedName name="Egiapln4" localSheetId="8">#REF!</definedName>
    <definedName name="Egiapln4">#REF!</definedName>
    <definedName name="Egisla2" localSheetId="8">#REF!</definedName>
    <definedName name="Egisla2">#REF!</definedName>
    <definedName name="Egisla4" localSheetId="8">#REF!</definedName>
    <definedName name="Egisla4">#REF!</definedName>
    <definedName name="Ekuitas6A" localSheetId="8">#REF!</definedName>
    <definedName name="Ekuitas6A">#REF!</definedName>
    <definedName name="Epltaapln4" localSheetId="8">#REF!</definedName>
    <definedName name="Epltaapln4">#REF!</definedName>
    <definedName name="Epltdapln1" localSheetId="8">#REF!</definedName>
    <definedName name="Epltdapln1">#REF!</definedName>
    <definedName name="Epltdapln4" localSheetId="8">#REF!</definedName>
    <definedName name="Epltdapln4">#REF!</definedName>
    <definedName name="Epltdsla1" localSheetId="8">#REF!</definedName>
    <definedName name="Epltdsla1">#REF!</definedName>
    <definedName name="Epltdsla4" localSheetId="8">#REF!</definedName>
    <definedName name="Epltdsla4">#REF!</definedName>
    <definedName name="Epltmapln1" localSheetId="8">#REF!</definedName>
    <definedName name="Epltmapln1">#REF!</definedName>
    <definedName name="Epltmsla1" localSheetId="8">#REF!</definedName>
    <definedName name="Epltmsla1">#REF!</definedName>
    <definedName name="Epltuapln1" localSheetId="8">#REF!</definedName>
    <definedName name="Epltuapln1">#REF!</definedName>
    <definedName name="Epltuapln2" localSheetId="8">#REF!</definedName>
    <definedName name="Epltuapln2">#REF!</definedName>
    <definedName name="Epltuapln3" localSheetId="8">#REF!</definedName>
    <definedName name="Epltuapln3">#REF!</definedName>
    <definedName name="epltuapln4" localSheetId="8">#REF!</definedName>
    <definedName name="epltuapln4">#REF!</definedName>
    <definedName name="Epltuapln5" localSheetId="8">#REF!</definedName>
    <definedName name="Epltuapln5">#REF!</definedName>
    <definedName name="Epltusla5" localSheetId="8">#REF!</definedName>
    <definedName name="Epltusla5">#REF!</definedName>
    <definedName name="eppjb2tb">'[1]Uraian'!$U$689</definedName>
    <definedName name="ER" localSheetId="8">#REF!</definedName>
    <definedName name="ER">#REF!</definedName>
    <definedName name="Esuttapbn1" localSheetId="8">#REF!</definedName>
    <definedName name="Esuttapbn1">#REF!</definedName>
    <definedName name="Esuttapbn2" localSheetId="8">#REF!</definedName>
    <definedName name="Esuttapbn2">#REF!</definedName>
    <definedName name="Esuttapbn4" localSheetId="8">#REF!</definedName>
    <definedName name="Esuttapbn4">#REF!</definedName>
    <definedName name="Esuttapln1" localSheetId="8">#REF!</definedName>
    <definedName name="Esuttapln1">#REF!</definedName>
    <definedName name="Esuttapln2" localSheetId="8">#REF!</definedName>
    <definedName name="Esuttapln2">#REF!</definedName>
    <definedName name="Esuttapln3" localSheetId="8">#REF!</definedName>
    <definedName name="Esuttapln3">#REF!</definedName>
    <definedName name="Esuttapln4" localSheetId="8">#REF!</definedName>
    <definedName name="Esuttapln4">#REF!</definedName>
    <definedName name="Esuttsla2" localSheetId="8">#REF!</definedName>
    <definedName name="Esuttsla2">#REF!</definedName>
    <definedName name="Esuttsla4" localSheetId="8">#REF!</definedName>
    <definedName name="Esuttsla4">#REF!</definedName>
    <definedName name="EUR" localSheetId="8">#REF!</definedName>
    <definedName name="EUR">#REF!</definedName>
    <definedName name="EW" localSheetId="8">#REF!</definedName>
    <definedName name="EW">#REF!</definedName>
    <definedName name="Excel_BuiltIn_Print_Area_3" localSheetId="8">#REF!</definedName>
    <definedName name="Excel_BuiltIn_Print_Area_3">#REF!</definedName>
    <definedName name="Excel_BuiltIn_Print_Area_4" localSheetId="8">#REF!</definedName>
    <definedName name="Excel_BuiltIn_Print_Area_4">#REF!</definedName>
    <definedName name="expend_balanced_fund" localSheetId="8">#REF!</definedName>
    <definedName name="expend_balanced_fund">#REF!</definedName>
    <definedName name="expend_central_govt" localSheetId="8">#REF!</definedName>
    <definedName name="expend_central_govt">#REF!</definedName>
    <definedName name="expend_current" localSheetId="8">#REF!</definedName>
    <definedName name="expend_current">#REF!</definedName>
    <definedName name="expend_devt" localSheetId="8">#REF!</definedName>
    <definedName name="expend_devt">#REF!</definedName>
    <definedName name="expenditures" localSheetId="8">#REF!</definedName>
    <definedName name="expenditures">#REF!</definedName>
    <definedName name="FAD" localSheetId="8">#REF!</definedName>
    <definedName name="FAD">#REF!</definedName>
    <definedName name="FADF" localSheetId="8">#REF!</definedName>
    <definedName name="FADF">#REF!</definedName>
    <definedName name="FADS" localSheetId="8">#REF!</definedName>
    <definedName name="FADS">#REF!</definedName>
    <definedName name="FASDF" localSheetId="8">#REF!</definedName>
    <definedName name="FASDF">#REF!</definedName>
    <definedName name="fd" localSheetId="8">#REF!</definedName>
    <definedName name="fd">#REF!</definedName>
    <definedName name="FEBRUARI" localSheetId="8">#REF!</definedName>
    <definedName name="FEBRUARI">#REF!</definedName>
    <definedName name="FILL" localSheetId="8" hidden="1">#REF!</definedName>
    <definedName name="FILL" hidden="1">#REF!</definedName>
    <definedName name="financing" localSheetId="8">#REF!</definedName>
    <definedName name="financing">#REF!</definedName>
    <definedName name="FIREALARM">'[5]HARGA SATUAN'!$B$33</definedName>
    <definedName name="FSDF" localSheetId="8">#REF!</definedName>
    <definedName name="FSDF">#REF!</definedName>
    <definedName name="g" localSheetId="8" hidden="1">{#N/A,#N/A,FALSE,"M.42"}</definedName>
    <definedName name="g" hidden="1">{#N/A,#N/A,FALSE,"M.42"}</definedName>
    <definedName name="gadas" localSheetId="8">#REF!</definedName>
    <definedName name="gadas">#REF!</definedName>
    <definedName name="GBP" localSheetId="8">#REF!</definedName>
    <definedName name="GBP">#REF!</definedName>
    <definedName name="gdfg" localSheetId="8">#REF!</definedName>
    <definedName name="gdfg">#REF!</definedName>
    <definedName name="GFHHG" localSheetId="8">#REF!</definedName>
    <definedName name="GFHHG">#REF!</definedName>
    <definedName name="gi1bc" localSheetId="8">#REF!</definedName>
    <definedName name="gi1bc">#REF!</definedName>
    <definedName name="gi1tb" localSheetId="8">#REF!</definedName>
    <definedName name="gi1tb">#REF!</definedName>
    <definedName name="gi1tb60" localSheetId="8">#REF!</definedName>
    <definedName name="gi1tb60">#REF!</definedName>
    <definedName name="gi2lb" localSheetId="8">#REF!</definedName>
    <definedName name="gi2lb">#REF!</definedName>
    <definedName name="giapbn1" localSheetId="8">#REF!</definedName>
    <definedName name="giapbn1">#REF!</definedName>
    <definedName name="giapbn2" localSheetId="8">#REF!</definedName>
    <definedName name="giapbn2">#REF!</definedName>
    <definedName name="giapbn4" localSheetId="8">#REF!</definedName>
    <definedName name="giapbn4">#REF!</definedName>
    <definedName name="giapln1" localSheetId="8">#REF!</definedName>
    <definedName name="giapln1">#REF!</definedName>
    <definedName name="giapln2" localSheetId="8">#REF!</definedName>
    <definedName name="giapln2">#REF!</definedName>
    <definedName name="giapln3" localSheetId="8">#REF!</definedName>
    <definedName name="giapln3">#REF!</definedName>
    <definedName name="giapln4" localSheetId="8">#REF!</definedName>
    <definedName name="giapln4">#REF!</definedName>
    <definedName name="gisla2" localSheetId="8">#REF!</definedName>
    <definedName name="gisla2">#REF!</definedName>
    <definedName name="gisla4" localSheetId="8">#REF!</definedName>
    <definedName name="gisla4">#REF!</definedName>
    <definedName name="gps">'[5]HARGA SATUAN'!$B$18</definedName>
    <definedName name="Har">'[17]Cover'!$D$29</definedName>
    <definedName name="harga" localSheetId="8">#REF!</definedName>
    <definedName name="harga">#REF!</definedName>
    <definedName name="hari" localSheetId="8">#REF!</definedName>
    <definedName name="hari">#REF!</definedName>
    <definedName name="HarMatTRWI" localSheetId="8">#REF!</definedName>
    <definedName name="HarMatTRWI">#REF!</definedName>
    <definedName name="HarMatTRWII" localSheetId="8">#REF!</definedName>
    <definedName name="HarMatTRWII">#REF!</definedName>
    <definedName name="HarMatTRWIII" localSheetId="8">#REF!</definedName>
    <definedName name="HarMatTRWIII">#REF!</definedName>
    <definedName name="HarMatTRWIV" localSheetId="8">#REF!</definedName>
    <definedName name="HarMatTRWIV">#REF!</definedName>
    <definedName name="HASIL" localSheetId="8">#REF!</definedName>
    <definedName name="HASIL">#REF!</definedName>
    <definedName name="hist" localSheetId="8" hidden="1">{#N/A,#N/A,FALSE,"M.42"}</definedName>
    <definedName name="hist" hidden="1">{#N/A,#N/A,FALSE,"M.42"}</definedName>
    <definedName name="hsdbaru">'[1]Catatan'!$C$142</definedName>
    <definedName name="I_Acc" localSheetId="8">#REF!</definedName>
    <definedName name="I_Acc">#REF!</definedName>
    <definedName name="idobaru">'[1]Catatan'!$C$143</definedName>
    <definedName name="IDS">'[22]Harga BBM Indonesia'!$B$5:$D$5</definedName>
    <definedName name="IIIIIIIIII" localSheetId="8">#REF!</definedName>
    <definedName name="IIIIIIIIII">#REF!</definedName>
    <definedName name="IK" localSheetId="8">#REF!</definedName>
    <definedName name="IK">#REF!</definedName>
    <definedName name="Impor_W1_W2">'[28]NerSubsis'!$D$41</definedName>
    <definedName name="Indikator210" localSheetId="8">#REF!</definedName>
    <definedName name="Indikator210">#REF!</definedName>
    <definedName name="Indikator215" localSheetId="8">#REF!</definedName>
    <definedName name="Indikator215">#REF!</definedName>
    <definedName name="inflasi" localSheetId="8">#REF!</definedName>
    <definedName name="inflasi">#REF!</definedName>
    <definedName name="inflasi1" localSheetId="8">#REF!</definedName>
    <definedName name="inflasi1">#REF!</definedName>
    <definedName name="inflasi2" localSheetId="8">#REF!</definedName>
    <definedName name="inflasi2">#REF!</definedName>
    <definedName name="INTAKE" localSheetId="8">#REF!</definedName>
    <definedName name="INTAKE">#REF!</definedName>
    <definedName name="inves1" localSheetId="8">#REF!</definedName>
    <definedName name="inves1">#REF!</definedName>
    <definedName name="inves2" localSheetId="8">#REF!</definedName>
    <definedName name="inves2">#REF!</definedName>
    <definedName name="InvestasiSemEst04" localSheetId="8">#REF!</definedName>
    <definedName name="InvestasiSemEst04">#REF!</definedName>
    <definedName name="InvestasiSemTRWI" localSheetId="8">#REF!</definedName>
    <definedName name="InvestasiSemTRWI">#REF!</definedName>
    <definedName name="InvestasiSemTRWII" localSheetId="8">#REF!</definedName>
    <definedName name="InvestasiSemTRWII">#REF!</definedName>
    <definedName name="InvestasiSemTRWIII" localSheetId="8">#REF!</definedName>
    <definedName name="InvestasiSemTRWIII">#REF!</definedName>
    <definedName name="InvestasiSemTRWIV" localSheetId="8">#REF!</definedName>
    <definedName name="InvestasiSemTRWIV">#REF!</definedName>
    <definedName name="Ipo" localSheetId="8" hidden="1">{#N/A,#N/A,FALSE,"M.02"}</definedName>
    <definedName name="Ipo" hidden="1">{#N/A,#N/A,FALSE,"M.02"}</definedName>
    <definedName name="IS" localSheetId="8">#REF!</definedName>
    <definedName name="IS">#REF!</definedName>
    <definedName name="IS1TRWI" localSheetId="8">#REF!</definedName>
    <definedName name="IS1TRWI">#REF!</definedName>
    <definedName name="IS1TRWII" localSheetId="8">#REF!</definedName>
    <definedName name="IS1TRWII">#REF!</definedName>
    <definedName name="IS1TRWIII" localSheetId="8">#REF!</definedName>
    <definedName name="IS1TRWIII">#REF!</definedName>
    <definedName name="IS1TRWIV" localSheetId="8">#REF!</definedName>
    <definedName name="IS1TRWIV">#REF!</definedName>
    <definedName name="IS21TRWI" localSheetId="8">#REF!</definedName>
    <definedName name="IS21TRWI">#REF!</definedName>
    <definedName name="IS21TRWII" localSheetId="8">#REF!</definedName>
    <definedName name="IS21TRWII">#REF!</definedName>
    <definedName name="IS21TRWIII" localSheetId="8">#REF!</definedName>
    <definedName name="IS21TRWIII">#REF!</definedName>
    <definedName name="IS21TRWIV" localSheetId="8">#REF!</definedName>
    <definedName name="IS21TRWIV">#REF!</definedName>
    <definedName name="IS22TRWI" localSheetId="8">#REF!</definedName>
    <definedName name="IS22TRWI">#REF!</definedName>
    <definedName name="IS22TRWII" localSheetId="8">#REF!</definedName>
    <definedName name="IS22TRWII">#REF!</definedName>
    <definedName name="IS22TRWIII" localSheetId="8">#REF!</definedName>
    <definedName name="IS22TRWIII">#REF!</definedName>
    <definedName name="IS22TRWIV" localSheetId="8">#REF!</definedName>
    <definedName name="IS22TRWIV">#REF!</definedName>
    <definedName name="j" localSheetId="8" hidden="1">{#N/A,#N/A,FALSE,"M.42"}</definedName>
    <definedName name="j" hidden="1">{#N/A,#N/A,FALSE,"M.42"}</definedName>
    <definedName name="JAJA" localSheetId="8">#REF!</definedName>
    <definedName name="JAJA">#REF!</definedName>
    <definedName name="JAMBI" localSheetId="8">#REF!</definedName>
    <definedName name="JAMBI">#REF!</definedName>
    <definedName name="JANUARI" localSheetId="8">#REF!</definedName>
    <definedName name="JANUARI">#REF!</definedName>
    <definedName name="jbnrev2" localSheetId="8" hidden="1">{#N/A,#N/A,FALSE,"M.32"}</definedName>
    <definedName name="jbnrev2" hidden="1">{#N/A,#N/A,FALSE,"M.32"}</definedName>
    <definedName name="ji" localSheetId="8">#REF!</definedName>
    <definedName name="ji">#REF!</definedName>
    <definedName name="jk" localSheetId="8">#REF!</definedName>
    <definedName name="jk">#REF!</definedName>
    <definedName name="JKLJL" localSheetId="8">#REF!</definedName>
    <definedName name="JKLJL">#REF!</definedName>
    <definedName name="JL">#N/A</definedName>
    <definedName name="jmlh2" localSheetId="8" hidden="1">{#N/A,#N/A,FALSE,"M.01"}</definedName>
    <definedName name="jmlh2" hidden="1">{#N/A,#N/A,FALSE,"M.01"}</definedName>
    <definedName name="JPY" localSheetId="8">#REF!</definedName>
    <definedName name="JPY">#REF!</definedName>
    <definedName name="JUA">#N/A</definedName>
    <definedName name="jual" localSheetId="8">#REF!</definedName>
    <definedName name="jual">#REF!</definedName>
    <definedName name="JualGLangTRWI" localSheetId="8">#REF!</definedName>
    <definedName name="JualGLangTRWI">#REF!</definedName>
    <definedName name="JualGLangTRWII" localSheetId="8">#REF!</definedName>
    <definedName name="JualGLangTRWII">#REF!</definedName>
    <definedName name="JualGLangTRWIII" localSheetId="8">#REF!</definedName>
    <definedName name="JualGLangTRWIII">#REF!</definedName>
    <definedName name="JualGLangTRWIV" localSheetId="8">#REF!</definedName>
    <definedName name="JualGLangTRWIV">#REF!</definedName>
    <definedName name="JualGTarifTRWI" localSheetId="8">#REF!</definedName>
    <definedName name="JualGTarifTRWI">#REF!</definedName>
    <definedName name="JualGTarifTRWII" localSheetId="8">#REF!</definedName>
    <definedName name="JualGTarifTRWII">#REF!</definedName>
    <definedName name="JualGTarifTRWIII" localSheetId="8">#REF!</definedName>
    <definedName name="JualGTarifTRWIII">#REF!</definedName>
    <definedName name="JualGTarifTRWIV" localSheetId="8">#REF!</definedName>
    <definedName name="JualGTarifTRWIV">#REF!</definedName>
    <definedName name="jul" localSheetId="8">#REF!</definedName>
    <definedName name="jul">#REF!</definedName>
    <definedName name="JUL_DB01" localSheetId="8">#REF!</definedName>
    <definedName name="JUL_DB01">#REF!</definedName>
    <definedName name="JULI" localSheetId="8">#REF!</definedName>
    <definedName name="JULI">#REF!</definedName>
    <definedName name="jun" localSheetId="8">#REF!</definedName>
    <definedName name="jun">#REF!</definedName>
    <definedName name="JUNI" localSheetId="8">#REF!</definedName>
    <definedName name="JUNI">#REF!</definedName>
    <definedName name="JUNI92" localSheetId="8">#REF!</definedName>
    <definedName name="JUNI92">#REF!</definedName>
    <definedName name="JYJYTJ" localSheetId="8">#REF!</definedName>
    <definedName name="JYJYTJ">#REF!</definedName>
    <definedName name="k" localSheetId="8" hidden="1">{#N/A,#N/A,FALSE,"M.34"}</definedName>
    <definedName name="k" hidden="1">{#N/A,#N/A,FALSE,"M.34"}</definedName>
    <definedName name="Kebutuhan" localSheetId="8">#REF!</definedName>
    <definedName name="Kebutuhan">#REF!</definedName>
    <definedName name="khj" localSheetId="8">#REF!</definedName>
    <definedName name="khj">#REF!</definedName>
    <definedName name="khusus" localSheetId="8">#REF!</definedName>
    <definedName name="khusus">#REF!</definedName>
    <definedName name="khusus1" localSheetId="8">#REF!</definedName>
    <definedName name="khusus1">#REF!</definedName>
    <definedName name="khusus1a" localSheetId="8">#REF!</definedName>
    <definedName name="khusus1a">#REF!</definedName>
    <definedName name="KIM" localSheetId="8">#REF!</definedName>
    <definedName name="KIM">#REF!</definedName>
    <definedName name="kinerja_1" localSheetId="8" hidden="1">{#N/A,#N/A,FALSE,"M.42"}</definedName>
    <definedName name="kinerja_1" hidden="1">{#N/A,#N/A,FALSE,"M.42"}</definedName>
    <definedName name="Kinerja063">'[30]Indikator215'!$A$42:$E$81</definedName>
    <definedName name="KINO">'[31]Asumsi'!$T$4</definedName>
    <definedName name="klarifikasi" localSheetId="8">#REF!</definedName>
    <definedName name="klarifikasi">#REF!</definedName>
    <definedName name="KMA" localSheetId="8">#REF!</definedName>
    <definedName name="KMA">#REF!</definedName>
    <definedName name="ko" localSheetId="8" hidden="1">{#N/A,#N/A,FALSE,"M.01";#N/A,#N/A,FALSE,"M.01"}</definedName>
    <definedName name="ko" hidden="1">{#N/A,#N/A,FALSE,"M.01";#N/A,#N/A,FALSE,"M.01"}</definedName>
    <definedName name="KolPenjualanStart">'[32]Penjualan'!$Q$1</definedName>
    <definedName name="KolProduksiSendiriStart">'[32]ProdSendiri'!$V$1</definedName>
    <definedName name="KolPSStart">'[32]PS&amp;Susut TL'!$Q$1</definedName>
    <definedName name="KolSewaBeliStart">'[32]SewaBeli'!$U$1</definedName>
    <definedName name="KolTransferStart">'[32]Transfer'!$S$1</definedName>
    <definedName name="konsolidasi1">'[33]W1'!$A$1:$K$35</definedName>
    <definedName name="KONTROL">'[34]Kontrol'!$D$88</definedName>
    <definedName name="KontrolBukuBesar" localSheetId="8">#REF!</definedName>
    <definedName name="KontrolBukuBesar">#REF!</definedName>
    <definedName name="KontrolPP" localSheetId="8">#REF!</definedName>
    <definedName name="KontrolPP">#REF!</definedName>
    <definedName name="KorPajak" localSheetId="8">#REF!</definedName>
    <definedName name="KorPajak">#REF!</definedName>
    <definedName name="KPUB" localSheetId="8">#REF!</definedName>
    <definedName name="KPUB">#REF!</definedName>
    <definedName name="kurs">'[35]ASUMSI'!$C$8</definedName>
    <definedName name="kva" localSheetId="8">#REF!</definedName>
    <definedName name="kva">#REF!</definedName>
    <definedName name="kw" localSheetId="8">#REF!</definedName>
    <definedName name="kw">#REF!</definedName>
    <definedName name="kwh" localSheetId="8">#REF!</definedName>
    <definedName name="kwh">#REF!</definedName>
    <definedName name="l" localSheetId="8" hidden="1">{#N/A,#N/A,FALSE,"M.42"}</definedName>
    <definedName name="l" hidden="1">{#N/A,#N/A,FALSE,"M.42"}</definedName>
    <definedName name="LabaRugi" localSheetId="8">#REF!</definedName>
    <definedName name="LabaRugi">#REF!</definedName>
    <definedName name="LabaRugiFungsi" localSheetId="8">#REF!</definedName>
    <definedName name="LabaRugiFungsi">#REF!</definedName>
    <definedName name="LABARUGIYR">'[36]Asumsi'!$V$2</definedName>
    <definedName name="LAMP_1" localSheetId="8">#REF!</definedName>
    <definedName name="LAMP_1">#REF!</definedName>
    <definedName name="Lamp_10" localSheetId="8">#REF!</definedName>
    <definedName name="Lamp_10">#REF!</definedName>
    <definedName name="Lamp_11" localSheetId="8">#REF!</definedName>
    <definedName name="Lamp_11">#REF!</definedName>
    <definedName name="Lamp_12" localSheetId="8">#REF!</definedName>
    <definedName name="Lamp_12">#REF!</definedName>
    <definedName name="Lamp_13" localSheetId="8">#REF!</definedName>
    <definedName name="Lamp_13">#REF!</definedName>
    <definedName name="Lamp_14" localSheetId="8">#REF!</definedName>
    <definedName name="Lamp_14">#REF!</definedName>
    <definedName name="Lamp_15" localSheetId="8">#REF!</definedName>
    <definedName name="Lamp_15">#REF!</definedName>
    <definedName name="Lamp_16" localSheetId="8">#REF!</definedName>
    <definedName name="Lamp_16">#REF!</definedName>
    <definedName name="Lamp_1a" localSheetId="8">#REF!</definedName>
    <definedName name="Lamp_1a">#REF!</definedName>
    <definedName name="Lamp_1b" localSheetId="8">#REF!</definedName>
    <definedName name="Lamp_1b">#REF!</definedName>
    <definedName name="Lamp_2a" localSheetId="8">#REF!</definedName>
    <definedName name="Lamp_2a">#REF!</definedName>
    <definedName name="Lamp_2b" localSheetId="8">#REF!</definedName>
    <definedName name="Lamp_2b">#REF!</definedName>
    <definedName name="Lamp_3a" localSheetId="8">#REF!</definedName>
    <definedName name="Lamp_3a">#REF!</definedName>
    <definedName name="Lamp_3b" localSheetId="8">#REF!</definedName>
    <definedName name="Lamp_3b">#REF!</definedName>
    <definedName name="Lamp_4a" localSheetId="8">#REF!</definedName>
    <definedName name="Lamp_4a">#REF!</definedName>
    <definedName name="Lamp_4b" localSheetId="8">#REF!</definedName>
    <definedName name="Lamp_4b">#REF!</definedName>
    <definedName name="Lamp_5a" localSheetId="8">#REF!</definedName>
    <definedName name="Lamp_5a">#REF!</definedName>
    <definedName name="Lamp_5b" localSheetId="8">#REF!</definedName>
    <definedName name="Lamp_5b">#REF!</definedName>
    <definedName name="Lamp_6a" localSheetId="8">#REF!</definedName>
    <definedName name="Lamp_6a">#REF!</definedName>
    <definedName name="Lamp_6b" localSheetId="8">#REF!</definedName>
    <definedName name="Lamp_6b">#REF!</definedName>
    <definedName name="Lamp_7a" localSheetId="8">#REF!</definedName>
    <definedName name="Lamp_7a">#REF!</definedName>
    <definedName name="Lamp_7b" localSheetId="8">#REF!</definedName>
    <definedName name="Lamp_7b">#REF!</definedName>
    <definedName name="Lamp_7c" localSheetId="8">#REF!</definedName>
    <definedName name="Lamp_7c">#REF!</definedName>
    <definedName name="Lamp_8a" localSheetId="8">#REF!</definedName>
    <definedName name="Lamp_8a">#REF!</definedName>
    <definedName name="Lamp_8b" localSheetId="8">#REF!</definedName>
    <definedName name="Lamp_8b">#REF!</definedName>
    <definedName name="Lamp_9" localSheetId="8">#REF!</definedName>
    <definedName name="Lamp_9">#REF!</definedName>
    <definedName name="LaporanAnak" localSheetId="8">#REF!</definedName>
    <definedName name="LaporanAnak">#REF!</definedName>
    <definedName name="LaporanJawa" localSheetId="8">#REF!</definedName>
    <definedName name="LaporanJawa">#REF!</definedName>
    <definedName name="LaporanKonsolidasi" localSheetId="8">#REF!</definedName>
    <definedName name="LaporanKonsolidasi">#REF!</definedName>
    <definedName name="LaporanUtama" localSheetId="8">#REF!</definedName>
    <definedName name="LaporanUtama">#REF!</definedName>
    <definedName name="Least" localSheetId="8">#REF!</definedName>
    <definedName name="Least">#REF!</definedName>
    <definedName name="lincuran" localSheetId="8">#REF!</definedName>
    <definedName name="lincuran">#REF!</definedName>
    <definedName name="LKPL" localSheetId="8" hidden="1">{#N/A,#N/A,FALSE,"M.34"}</definedName>
    <definedName name="LKPL" hidden="1">{#N/A,#N/A,FALSE,"M.34"}</definedName>
    <definedName name="lo" localSheetId="8">#REF!</definedName>
    <definedName name="lo">#REF!</definedName>
    <definedName name="lpo" localSheetId="8" hidden="1">{#N/A,#N/A,FALSE,"M.02"}</definedName>
    <definedName name="lpo" hidden="1">{#N/A,#N/A,FALSE,"M.02"}</definedName>
    <definedName name="LRFungsi" localSheetId="8">#REF!</definedName>
    <definedName name="LRFungsi">#REF!</definedName>
    <definedName name="LRUnsur" localSheetId="8">#REF!</definedName>
    <definedName name="LRUnsur">#REF!</definedName>
    <definedName name="luncur">'[37]Sheet3'!$D$15</definedName>
    <definedName name="luncuran">'[37]Sheet3'!$D$15</definedName>
    <definedName name="M" localSheetId="8">#REF!</definedName>
    <definedName name="M">#REF!</definedName>
    <definedName name="manfaat" localSheetId="8" hidden="1">{#N/A,#N/A,FALSE,"M.41"}</definedName>
    <definedName name="manfaat" hidden="1">{#N/A,#N/A,FALSE,"M.41"}</definedName>
    <definedName name="MARET" localSheetId="8">#REF!</definedName>
    <definedName name="MARET">#REF!</definedName>
    <definedName name="marwan" localSheetId="8" hidden="1">{#N/A,#N/A,FALSE,"M.02"}</definedName>
    <definedName name="marwan" hidden="1">{#N/A,#N/A,FALSE,"M.02"}</definedName>
    <definedName name="masa" localSheetId="8">#REF!</definedName>
    <definedName name="masa">#REF!</definedName>
    <definedName name="masa1" localSheetId="8">#REF!</definedName>
    <definedName name="masa1">#REF!</definedName>
    <definedName name="masa2" localSheetId="8">#REF!</definedName>
    <definedName name="masa2">#REF!</definedName>
    <definedName name="MatHapus4C" localSheetId="8">#REF!</definedName>
    <definedName name="MatHapus4C">#REF!</definedName>
    <definedName name="mbo" localSheetId="8" hidden="1">{#N/A,#N/A,FALSE,"M.34"}</definedName>
    <definedName name="mbo" hidden="1">{#N/A,#N/A,FALSE,"M.34"}</definedName>
    <definedName name="MC" localSheetId="8">#REF!</definedName>
    <definedName name="MC">#REF!</definedName>
    <definedName name="mcperiod" localSheetId="8">#REF!</definedName>
    <definedName name="mcperiod">#REF!</definedName>
    <definedName name="MD">'[38]aruskas'!$A$110:$T$180</definedName>
    <definedName name="mei" localSheetId="8">#REF!</definedName>
    <definedName name="mei">#REF!</definedName>
    <definedName name="mfo">'[39]Resume'!$E$55</definedName>
    <definedName name="mfobaru">'[1]Catatan'!$C$144</definedName>
    <definedName name="MICOHM">'[5]HARGA SATUAN'!$B$21</definedName>
    <definedName name="moodys" localSheetId="8" hidden="1">{#N/A,#N/A,FALSE,"M.01"}</definedName>
    <definedName name="moodys" hidden="1">{#N/A,#N/A,FALSE,"M.01"}</definedName>
    <definedName name="MQAR" localSheetId="8">#REF!</definedName>
    <definedName name="MQAR">#REF!</definedName>
    <definedName name="mtrafoksutb">'[1]Uraian'!$AB$72</definedName>
    <definedName name="MutasiMatPDP" localSheetId="8">#REF!</definedName>
    <definedName name="MutasiMatPDP">#REF!</definedName>
    <definedName name="N" localSheetId="8" hidden="1">{#N/A,#N/A,FALSE,"M.01";#N/A,#N/A,FALSE,"M.01"}</definedName>
    <definedName name="N" hidden="1">{#N/A,#N/A,FALSE,"M.01";#N/A,#N/A,FALSE,"M.01"}</definedName>
    <definedName name="Neraca" localSheetId="8">#REF!</definedName>
    <definedName name="Neraca">#REF!</definedName>
    <definedName name="neraca2" localSheetId="8" hidden="1">{#N/A,#N/A,FALSE,"M.01";#N/A,#N/A,FALSE,"M.01"}</definedName>
    <definedName name="neraca2" hidden="1">{#N/A,#N/A,FALSE,"M.01";#N/A,#N/A,FALSE,"M.01"}</definedName>
    <definedName name="nerc" localSheetId="8" hidden="1">{#N/A,#N/A,FALSE,"M.31"}</definedName>
    <definedName name="nerc" hidden="1">{#N/A,#N/A,FALSE,"M.31"}</definedName>
    <definedName name="netmargim" localSheetId="8">#REF!</definedName>
    <definedName name="netmargim">#REF!</definedName>
    <definedName name="new" localSheetId="8">#REF!</definedName>
    <definedName name="new">#REF!</definedName>
    <definedName name="ni" localSheetId="8" hidden="1">{#N/A,#N/A,FALSE,"M.42"}</definedName>
    <definedName name="ni" hidden="1">{#N/A,#N/A,FALSE,"M.42"}</definedName>
    <definedName name="nn" localSheetId="8">#REF!</definedName>
    <definedName name="nn">#REF!</definedName>
    <definedName name="NNG" localSheetId="8">#REF!</definedName>
    <definedName name="NNG">#REF!</definedName>
    <definedName name="No." localSheetId="8">#REF!</definedName>
    <definedName name="No.">#REF!</definedName>
    <definedName name="nop" localSheetId="8">#REF!</definedName>
    <definedName name="nop">#REF!</definedName>
    <definedName name="NOPEMBER" localSheetId="8">#REF!</definedName>
    <definedName name="NOPEMBER">#REF!</definedName>
    <definedName name="nrec" localSheetId="8" hidden="1">{#N/A,#N/A,FALSE,"M.01"}</definedName>
    <definedName name="nrec" hidden="1">{#N/A,#N/A,FALSE,"M.01"}</definedName>
    <definedName name="o_m" localSheetId="8">#REF!</definedName>
    <definedName name="o_m">#REF!</definedName>
    <definedName name="OBS">'[22]Harga BBM Indonesia'!$B$8:$D$60</definedName>
    <definedName name="OILTEST">'[5]HARGA SATUAN'!$B$19</definedName>
    <definedName name="okt" localSheetId="8">#REF!</definedName>
    <definedName name="okt">#REF!</definedName>
    <definedName name="okto" localSheetId="8">#REF!</definedName>
    <definedName name="okto">#REF!</definedName>
    <definedName name="OKTOBER" localSheetId="8">#REF!</definedName>
    <definedName name="OKTOBER">#REF!</definedName>
    <definedName name="OPERASI" localSheetId="8">#REF!</definedName>
    <definedName name="OPERASI">#REF!</definedName>
    <definedName name="P" localSheetId="8">#REF!</definedName>
    <definedName name="P">#REF!</definedName>
    <definedName name="parsialdis">'[5]HARGA SATUAN'!$B$23</definedName>
    <definedName name="PD" localSheetId="8">#REF!</definedName>
    <definedName name="PD">#REF!</definedName>
    <definedName name="pdi" localSheetId="8" hidden="1">#REF!</definedName>
    <definedName name="pdi" hidden="1">#REF!</definedName>
    <definedName name="pdp" localSheetId="8" hidden="1">{#N/A,#N/A,FALSE,"M.31"}</definedName>
    <definedName name="pdp" hidden="1">{#N/A,#N/A,FALSE,"M.31"}</definedName>
    <definedName name="PDP2C" localSheetId="8">#REF!</definedName>
    <definedName name="PDP2C">#REF!</definedName>
    <definedName name="PDPDimuka2D" localSheetId="8">#REF!</definedName>
    <definedName name="PDPDimuka2D">#REF!</definedName>
    <definedName name="PDPKons" localSheetId="8">#REF!</definedName>
    <definedName name="PDPKons">#REF!</definedName>
    <definedName name="PDPM" localSheetId="8">#REF!</definedName>
    <definedName name="PDPM">#REF!</definedName>
    <definedName name="PDPMaterial" localSheetId="8">#REF!</definedName>
    <definedName name="PDPMaterial">#REF!</definedName>
    <definedName name="PDPMaterial2B1" localSheetId="8">#REF!</definedName>
    <definedName name="PDPMaterial2B1">#REF!</definedName>
    <definedName name="PDPMaterial2B2" localSheetId="8">#REF!</definedName>
    <definedName name="PDPMaterial2B2">#REF!</definedName>
    <definedName name="PDPPembDimuka" localSheetId="8">#REF!</definedName>
    <definedName name="PDPPembDimuka">#REF!</definedName>
    <definedName name="PDPT" localSheetId="8" hidden="1">{#N/A,#N/A,FALSE,"M.31"}</definedName>
    <definedName name="PDPT" hidden="1">{#N/A,#N/A,FALSE,"M.31"}</definedName>
    <definedName name="Pelumas" localSheetId="8" hidden="1">{#N/A,#N/A,FALSE,"M.31"}</definedName>
    <definedName name="Pelumas" hidden="1">{#N/A,#N/A,FALSE,"M.31"}</definedName>
    <definedName name="pembiayaan" localSheetId="8">#REF!</definedName>
    <definedName name="pembiayaan">#REF!</definedName>
    <definedName name="pend" localSheetId="8">#REF!</definedName>
    <definedName name="pend">#REF!</definedName>
    <definedName name="Penjelas" localSheetId="8">#REF!</definedName>
    <definedName name="Penjelas">#REF!</definedName>
    <definedName name="PenjTLTRWI" localSheetId="8">#REF!</definedName>
    <definedName name="PenjTLTRWI">#REF!</definedName>
    <definedName name="PenjTLTRWII" localSheetId="8">#REF!</definedName>
    <definedName name="PenjTLTRWII">#REF!</definedName>
    <definedName name="PenjTLTRWIII" localSheetId="8">#REF!</definedName>
    <definedName name="PenjTLTRWIII">#REF!</definedName>
    <definedName name="PenjTLTRWIV" localSheetId="8">#REF!</definedName>
    <definedName name="PenjTLTRWIV">#REF!</definedName>
    <definedName name="PENSIUN">'[20]ACUAN'!$N$3</definedName>
    <definedName name="Penyertaan3" localSheetId="8">#REF!</definedName>
    <definedName name="Penyertaan3">#REF!</definedName>
    <definedName name="PER" localSheetId="8">#REF!</definedName>
    <definedName name="PER">#REF!</definedName>
    <definedName name="period" localSheetId="8">#REF!</definedName>
    <definedName name="period">#REF!</definedName>
    <definedName name="periode" localSheetId="8">#REF!</definedName>
    <definedName name="periode">#REF!</definedName>
    <definedName name="pinjaman" localSheetId="8">#REF!</definedName>
    <definedName name="pinjaman">#REF!</definedName>
    <definedName name="Plgg" localSheetId="8" hidden="1">{#N/A,#N/A,FALSE,"M.41"}</definedName>
    <definedName name="Plgg" hidden="1">{#N/A,#N/A,FALSE,"M.41"}</definedName>
    <definedName name="PLGN" localSheetId="8">#REF!</definedName>
    <definedName name="PLGN">#REF!</definedName>
    <definedName name="pltmapln1" localSheetId="8">#REF!</definedName>
    <definedName name="pltmapln1">#REF!</definedName>
    <definedName name="pltmsla1" localSheetId="8">#REF!</definedName>
    <definedName name="pltmsla1">#REF!</definedName>
    <definedName name="pltuapln1" localSheetId="8">#REF!</definedName>
    <definedName name="pltuapln1">#REF!</definedName>
    <definedName name="pltuapln2" localSheetId="8">#REF!</definedName>
    <definedName name="pltuapln2">#REF!</definedName>
    <definedName name="pltuapln3" localSheetId="8">#REF!</definedName>
    <definedName name="pltuapln3">#REF!</definedName>
    <definedName name="pltuapln4" localSheetId="8">#REF!</definedName>
    <definedName name="pltuapln4">#REF!</definedName>
    <definedName name="pltuapln5" localSheetId="8">#REF!</definedName>
    <definedName name="pltuapln5">#REF!</definedName>
    <definedName name="pltusla5" localSheetId="8">#REF!</definedName>
    <definedName name="pltusla5">#REF!</definedName>
    <definedName name="pmt_150kV_1_p__40_Ka" localSheetId="8">#REF!</definedName>
    <definedName name="pmt_150kV_1_p__40_Ka">#REF!</definedName>
    <definedName name="pmt1p">'[5]HARGA SATUAN'!$B$2</definedName>
    <definedName name="pmt30kv" localSheetId="8">#REF!</definedName>
    <definedName name="pmt30kv">#REF!</definedName>
    <definedName name="pmt500dgcr">'[5]HARGA SATUAN'!$B$7</definedName>
    <definedName name="pmt500kv1">'[5]HARGA SATUAN'!$B$6</definedName>
    <definedName name="po" localSheetId="8">#REF!</definedName>
    <definedName name="po">#REF!</definedName>
    <definedName name="pokok_bunga" localSheetId="8">#REF!</definedName>
    <definedName name="pokok_bunga">#REF!</definedName>
    <definedName name="Potensi215" localSheetId="8">#REF!</definedName>
    <definedName name="Potensi215">#REF!</definedName>
    <definedName name="PR" localSheetId="8">#REF!</definedName>
    <definedName name="PR">#REF!</definedName>
    <definedName name="_xlnm.Print_Area" localSheetId="8">'RAB'!$A$2:$L$42</definedName>
    <definedName name="Print_Area_MI" localSheetId="8">#REF!</definedName>
    <definedName name="Print_Area_MI">#REF!</definedName>
    <definedName name="Print_Titles_MI" localSheetId="8">#REF!</definedName>
    <definedName name="Print_Titles_MI">#REF!</definedName>
    <definedName name="prk" localSheetId="8">#REF!</definedName>
    <definedName name="prk">#REF!</definedName>
    <definedName name="PT.__PLN___PERSERO___WILAYAH__IV" localSheetId="8">#REF!</definedName>
    <definedName name="PT.__PLN___PERSERO___WILAYAH__IV">#REF!</definedName>
    <definedName name="PT.PLN__PERSERO" localSheetId="8">#REF!</definedName>
    <definedName name="PT.PLN__PERSERO">#REF!</definedName>
    <definedName name="pt150kv">'[5]HARGA SATUAN'!$B$28</definedName>
    <definedName name="PTKU" localSheetId="8">#REF!</definedName>
    <definedName name="PTKU">#REF!</definedName>
    <definedName name="PUSAT_ANGGARAN_SATUAN_ADMINISTRASI___CABANG_PALEMBANG" localSheetId="8">#REF!</definedName>
    <definedName name="PUSAT_ANGGARAN_SATUAN_ADMINISTRASI___CABANG_PALEMBANG">#REF!</definedName>
    <definedName name="Q" localSheetId="8">#REF!</definedName>
    <definedName name="Q">#REF!</definedName>
    <definedName name="QRYTRY" localSheetId="8">#REF!</definedName>
    <definedName name="QRYTRY">#REF!</definedName>
    <definedName name="RA1.AU43_OS\015">#N/A</definedName>
    <definedName name="RA1.AU44_OS\015">#N/A</definedName>
    <definedName name="RA131.AU177_AGP">#N/A</definedName>
    <definedName name="RA134.AU177_AGP">#N/A</definedName>
    <definedName name="RA134.AU181_AGP">#N/A</definedName>
    <definedName name="RA180.AU222_AGP">#N/A</definedName>
    <definedName name="RA184.AU227_AGP">#N/A</definedName>
    <definedName name="RA44.AU86_AGP">#N/A</definedName>
    <definedName name="RA45.AU88_AGP">#N/A</definedName>
    <definedName name="RA87.AU129_AGP">#N/A</definedName>
    <definedName name="RA89.AU132_AGP">#N/A</definedName>
    <definedName name="Raker" localSheetId="8">#REF!</definedName>
    <definedName name="Raker">#REF!</definedName>
    <definedName name="RANGE" localSheetId="8">#REF!</definedName>
    <definedName name="RANGE">#REF!</definedName>
    <definedName name="Ranting" localSheetId="8">#REF!</definedName>
    <definedName name="Ranting">#REF!</definedName>
    <definedName name="RAO" localSheetId="8">#REF!</definedName>
    <definedName name="RAO">#REF!</definedName>
    <definedName name="realisasi_table" localSheetId="8">#REF!</definedName>
    <definedName name="realisasi_table">#REF!</definedName>
    <definedName name="Rectifier80">'[5]HARGA SATUAN'!$B$14</definedName>
    <definedName name="REK" localSheetId="8">#REF!</definedName>
    <definedName name="REK">#REF!</definedName>
    <definedName name="REKAP" localSheetId="8">#REF!</definedName>
    <definedName name="REKAP">#REF!</definedName>
    <definedName name="Rekapitulasi_Kirim">'[32]Transfer'!$A$59:$AD$100</definedName>
    <definedName name="Rekapitulasi_Penjualan">'[32]Penjualan'!$A$8:$AB$37</definedName>
    <definedName name="Rekapitulasi_Produksi_Sendiri">'[32]ProdSendiri'!$A$85:$AG$114</definedName>
    <definedName name="Rekapitulasi_PS_GD">'[32]PS&amp;Susut TL'!$A$72:$AB$101</definedName>
    <definedName name="Rekapitulasi_PS_GI">'[32]PS&amp;Susut TL'!$A$40:$AB$69</definedName>
    <definedName name="Rekapitulasi_PS_Sentral">'[32]PS&amp;Susut TL'!$A$8:$AB$37</definedName>
    <definedName name="Rekapitulasi_Susut_Transmisi">'[32]PS&amp;Susut TL'!$A$104:$AB$133</definedName>
    <definedName name="Rekapitulasi_Terima">'[32]Transfer'!$A$142:$AD$183</definedName>
    <definedName name="RekapitulasiSewa">'[32]SewaBeli'!$A$74:$AF$103</definedName>
    <definedName name="REKTRWS3" localSheetId="8">#REF!</definedName>
    <definedName name="REKTRWS3">#REF!</definedName>
    <definedName name="REKTRWS4" localSheetId="8">#REF!</definedName>
    <definedName name="REKTRWS4">#REF!</definedName>
    <definedName name="RENC" localSheetId="8">#REF!</definedName>
    <definedName name="RENC">#REF!</definedName>
    <definedName name="resume" localSheetId="8">#REF!</definedName>
    <definedName name="resume">#REF!</definedName>
    <definedName name="revenues" localSheetId="8">#REF!</definedName>
    <definedName name="revenues">#REF!</definedName>
    <definedName name="revenues_nontax" localSheetId="8">#REF!</definedName>
    <definedName name="revenues_nontax">#REF!</definedName>
    <definedName name="revenues_tax" localSheetId="8">#REF!</definedName>
    <definedName name="revenues_tax">#REF!</definedName>
    <definedName name="RIAU" localSheetId="8">#REF!</definedName>
    <definedName name="RIAU">#REF!</definedName>
    <definedName name="RINCIAN__TAMBAHAN__AT__TRIWULAN__I" localSheetId="8">#REF!</definedName>
    <definedName name="RINCIAN__TAMBAHAN__AT__TRIWULAN__I">#REF!</definedName>
    <definedName name="RingkasanPokok" localSheetId="8">#REF!</definedName>
    <definedName name="RingkasanPokok">#REF!</definedName>
    <definedName name="ripel">'[5]HARGA SATUAN'!$B$43</definedName>
    <definedName name="RMS" localSheetId="8" hidden="1">{#N/A,#N/A,FALSE,"M.42"}</definedName>
    <definedName name="RMS" hidden="1">{#N/A,#N/A,FALSE,"M.42"}</definedName>
    <definedName name="rrr" localSheetId="8" hidden="1">#REF!</definedName>
    <definedName name="rrr" hidden="1">#REF!</definedName>
    <definedName name="RRRRR" localSheetId="8" hidden="1">{#N/A,#N/A,FALSE,"M.43"}</definedName>
    <definedName name="RRRRR" hidden="1">{#N/A,#N/A,FALSE,"M.43"}</definedName>
    <definedName name="RRRRRRR" localSheetId="8">#REF!</definedName>
    <definedName name="RRRRRRR">#REF!</definedName>
    <definedName name="rtn">'[5]HARGA SATUAN'!$B$44</definedName>
    <definedName name="RTYHRTY" localSheetId="8">#REF!</definedName>
    <definedName name="RTYHRTY">#REF!</definedName>
    <definedName name="S" localSheetId="8" hidden="1">{#N/A,#N/A,FALSE,"M.31"}</definedName>
    <definedName name="S" hidden="1">{#N/A,#N/A,FALSE,"M.31"}</definedName>
    <definedName name="sad" localSheetId="8" hidden="1">{#N/A,#N/A,FALSE,"M.34"}</definedName>
    <definedName name="sad" hidden="1">{#N/A,#N/A,FALSE,"M.34"}</definedName>
    <definedName name="SATUAN">'[45]Laba Rugi'!$G$27</definedName>
    <definedName name="sbak1a" localSheetId="8">#REF!</definedName>
    <definedName name="sbak1a">#REF!</definedName>
    <definedName name="sbak1b" localSheetId="8">#REF!</definedName>
    <definedName name="sbak1b">#REF!</definedName>
    <definedName name="SDF" localSheetId="8" hidden="1">{#N/A,#N/A,FALSE,"M.34"}</definedName>
    <definedName name="SDF" hidden="1">{#N/A,#N/A,FALSE,"M.34"}</definedName>
    <definedName name="SE" localSheetId="8" hidden="1">{#N/A,#N/A,FALSE,"M.42"}</definedName>
    <definedName name="SE" hidden="1">{#N/A,#N/A,FALSE,"M.42"}</definedName>
    <definedName name="SEKAT" localSheetId="8">#REF!</definedName>
    <definedName name="SEKAT">#REF!</definedName>
    <definedName name="sep" localSheetId="8">#REF!</definedName>
    <definedName name="sep">#REF!</definedName>
    <definedName name="SEPTEMBER" localSheetId="8">#REF!</definedName>
    <definedName name="SEPTEMBER">#REF!</definedName>
    <definedName name="Set_Bulan">'[46]Sheet1'!$B$2</definedName>
    <definedName name="sfc" localSheetId="8">#REF!</definedName>
    <definedName name="sfc">#REF!</definedName>
    <definedName name="sgi" localSheetId="8" hidden="1">{#N/A,#N/A,FALSE,"M.01"}</definedName>
    <definedName name="sgi" hidden="1">{#N/A,#N/A,FALSE,"M.01"}</definedName>
    <definedName name="Sheet2" localSheetId="8">#REF!</definedName>
    <definedName name="Sheet2">#REF!</definedName>
    <definedName name="Sheet3" localSheetId="8">#REF!</definedName>
    <definedName name="Sheet3">#REF!</definedName>
    <definedName name="Simple.E._DataSimulation_Series">IF(COLUMN()&lt;12,"TREND",COLUMN()-11)</definedName>
    <definedName name="Simple.E._Model" localSheetId="8">{"Internal","Option","","","","","","","","","","","","","","","","","Sample","Sample","Simulation","Simulation","Model","Model"}</definedName>
    <definedName name="Simple.E._Model">{"Internal","Option","","","","","","","","","","","","","","","","","Sample","Sample","Simulation","Simulation","Model","Model"}</definedName>
    <definedName name="Simple.E._ModelX" localSheetId="8">{"Y","Type","X1","X2","X3","X4","X5","X6","X7","X8","X9","X10","X11","X12","X13","X14","X15","X16","Begin","End","Replace","AddName","Summary","Equation"}</definedName>
    <definedName name="Simple.E._ModelX">{"Y","Type","X1","X2","X3","X4","X5","X6","X7","X8","X9","X10","X11","X12","X13","X14","X15","X16","Begin","End","Replace","AddName","Summary","Equation"}</definedName>
    <definedName name="SINCHRON">'[5]HARGA SATUAN'!$B$40</definedName>
    <definedName name="sisa" localSheetId="8">#REF!</definedName>
    <definedName name="sisa">#REF!</definedName>
    <definedName name="sisa1" localSheetId="8">#REF!</definedName>
    <definedName name="sisa1">#REF!</definedName>
    <definedName name="sisa2" localSheetId="8">#REF!</definedName>
    <definedName name="sisa2">#REF!</definedName>
    <definedName name="SPD" localSheetId="8">#REF!</definedName>
    <definedName name="SPD">#REF!</definedName>
    <definedName name="sses" localSheetId="8" hidden="1">{#N/A,#N/A,FALSE,"M.02"}</definedName>
    <definedName name="sses" hidden="1">{#N/A,#N/A,FALSE,"M.02"}</definedName>
    <definedName name="STP" localSheetId="8">#REF!</definedName>
    <definedName name="STP">#REF!</definedName>
    <definedName name="STPDari" localSheetId="8">#REF!</definedName>
    <definedName name="STPDari">#REF!</definedName>
    <definedName name="summary" localSheetId="8" hidden="1">{#N/A,#N/A,FALSE,"M.42"}</definedName>
    <definedName name="summary" hidden="1">{#N/A,#N/A,FALSE,"M.42"}</definedName>
    <definedName name="suttapbn1" localSheetId="8">#REF!</definedName>
    <definedName name="suttapbn1">#REF!</definedName>
    <definedName name="suttapbn2" localSheetId="8">#REF!</definedName>
    <definedName name="suttapbn2">#REF!</definedName>
    <definedName name="suttapbn4" localSheetId="8">#REF!</definedName>
    <definedName name="suttapbn4">#REF!</definedName>
    <definedName name="suttapln1" localSheetId="8">#REF!</definedName>
    <definedName name="suttapln1">#REF!</definedName>
    <definedName name="suttapln2" localSheetId="8">#REF!</definedName>
    <definedName name="suttapln2">#REF!</definedName>
    <definedName name="suttapln3" localSheetId="8">#REF!</definedName>
    <definedName name="suttapln3">#REF!</definedName>
    <definedName name="suttapln4" localSheetId="8">#REF!</definedName>
    <definedName name="suttapln4">#REF!</definedName>
    <definedName name="suttsla2" localSheetId="8">#REF!</definedName>
    <definedName name="suttsla2">#REF!</definedName>
    <definedName name="suttsla4" localSheetId="8">#REF!</definedName>
    <definedName name="suttsla4">#REF!</definedName>
    <definedName name="swap" localSheetId="8" hidden="1">{#N/A,#N/A,FALSE,"M.01"}</definedName>
    <definedName name="swap" hidden="1">{#N/A,#N/A,FALSE,"M.01"}</definedName>
    <definedName name="T" localSheetId="8">#REF!</definedName>
    <definedName name="T">#REF!</definedName>
    <definedName name="TA">'[37]TRANS'!$I$3</definedName>
    <definedName name="tabel1" localSheetId="8">#REF!</definedName>
    <definedName name="tabel1">#REF!</definedName>
    <definedName name="tabel2" localSheetId="8">#REF!</definedName>
    <definedName name="tabel2">#REF!</definedName>
    <definedName name="tabel3" localSheetId="8">#REF!</definedName>
    <definedName name="tabel3">#REF!</definedName>
    <definedName name="Tabel4" localSheetId="8">#REF!</definedName>
    <definedName name="Tabel4">#REF!</definedName>
    <definedName name="tah">'[37]TRANS'!$I$3</definedName>
    <definedName name="TAHUN">'[37]TRANS'!$I$3</definedName>
    <definedName name="TAHUN__1999" localSheetId="8">#REF!</definedName>
    <definedName name="TAHUN__1999">#REF!</definedName>
    <definedName name="tahun_anggaran">'[14]rkap2008'!$B$83</definedName>
    <definedName name="TambahAT" localSheetId="8">#REF!</definedName>
    <definedName name="TambahAT">#REF!</definedName>
    <definedName name="TARGET_USAHA" localSheetId="8">#REF!</definedName>
    <definedName name="TARGET_USAHA">#REF!</definedName>
    <definedName name="tarif" localSheetId="8">#REF!</definedName>
    <definedName name="tarif">#REF!</definedName>
    <definedName name="TaxTV">10%</definedName>
    <definedName name="TaxXL">5%</definedName>
    <definedName name="tay" localSheetId="8">#REF!</definedName>
    <definedName name="tay">#REF!</definedName>
    <definedName name="TESTBAT">'[5]HARGA SATUAN'!$B$20</definedName>
    <definedName name="testrelay">'[5]HARGA SATUAN'!$B$41</definedName>
    <definedName name="TextRefCopy1">'[47]01 A'!$K$19</definedName>
    <definedName name="TextRefCopyRangeCount" hidden="1">1</definedName>
    <definedName name="TH" localSheetId="8">#REF!</definedName>
    <definedName name="TH">#REF!</definedName>
    <definedName name="TOOLS" localSheetId="8">#REF!</definedName>
    <definedName name="TOOLS">#REF!</definedName>
    <definedName name="TOT" localSheetId="8">#REF!</definedName>
    <definedName name="TOT">#REF!</definedName>
    <definedName name="translate" localSheetId="8">#REF!</definedName>
    <definedName name="translate">#REF!</definedName>
    <definedName name="TRWE" localSheetId="8">#REF!</definedName>
    <definedName name="TRWE">#REF!</definedName>
    <definedName name="tsa" localSheetId="8">#REF!</definedName>
    <definedName name="tsa">#REF!</definedName>
    <definedName name="tu" localSheetId="8">#REF!</definedName>
    <definedName name="tu">#REF!</definedName>
    <definedName name="tumbuh" localSheetId="8">#REF!</definedName>
    <definedName name="tumbuh">#REF!</definedName>
    <definedName name="TUNGRADE">'[20]TARIF'!$B$3:$C$1042</definedName>
    <definedName name="TUNGRDTRANS">'[20]TARIF'!$J$3:$K$132</definedName>
    <definedName name="TUNPHDP">'[20]TARIF'!$F$3:$G$1198</definedName>
    <definedName name="TUNPOSISI">'[20]TARIF'!$N$3:$O$253</definedName>
    <definedName name="tws">'[5]HARGA SATUAN'!$B$42</definedName>
    <definedName name="u" localSheetId="8" hidden="1">{#N/A,#N/A,FALSE,"M.42"}</definedName>
    <definedName name="u" hidden="1">{#N/A,#N/A,FALSE,"M.42"}</definedName>
    <definedName name="U4____OPAL" localSheetId="8">#REF!</definedName>
    <definedName name="U4____OPAL">#REF!</definedName>
    <definedName name="ujl" localSheetId="8">#REF!</definedName>
    <definedName name="ujl">#REF!</definedName>
    <definedName name="ULANG" localSheetId="8">#REF!</definedName>
    <definedName name="ULANG">#REF!</definedName>
    <definedName name="UNIT">'[20]TARIF'!$Q$3:$R$8</definedName>
    <definedName name="UnitAdm">'[14]List'!$A$2:$A$36</definedName>
    <definedName name="UnitBina">'[48]Kamus'!$L$1</definedName>
    <definedName name="UNITS">'[22]Harga BBM Indonesia'!$B$6:$D$6</definedName>
    <definedName name="UPC">'[49]Kamus'!$D$2:$D$136</definedName>
    <definedName name="UPI">'[49]Kamus'!$A$2:$A$35</definedName>
    <definedName name="Urut" localSheetId="8">#REF!</definedName>
    <definedName name="Urut">#REF!</definedName>
    <definedName name="USD" localSheetId="8">#REF!</definedName>
    <definedName name="USD">#REF!</definedName>
    <definedName name="UTYUE" localSheetId="8">#REF!</definedName>
    <definedName name="UTYUE">#REF!</definedName>
    <definedName name="VA" localSheetId="8" hidden="1">{#N/A,#N/A,FALSE,"M.33"}</definedName>
    <definedName name="VA" hidden="1">{#N/A,#N/A,FALSE,"M.33"}</definedName>
    <definedName name="w" localSheetId="8">#REF!</definedName>
    <definedName name="w">#REF!</definedName>
    <definedName name="WD" localSheetId="8" hidden="1">{#N/A,#N/A,FALSE,"M.34"}</definedName>
    <definedName name="WD" hidden="1">{#N/A,#N/A,FALSE,"M.34"}</definedName>
    <definedName name="WIL" localSheetId="8" hidden="1">{#N/A,#N/A,FALSE,"M.01";#N/A,#N/A,FALSE,"M.01"}</definedName>
    <definedName name="WIL" hidden="1">{#N/A,#N/A,FALSE,"M.01";#N/A,#N/A,FALSE,"M.01"}</definedName>
    <definedName name="WILAYAH">'[48]Kamus'!$A$2:$A$29</definedName>
    <definedName name="WINDUAN_KE">'[20]ACUAN'!$M$3</definedName>
    <definedName name="WR" localSheetId="8" hidden="1">{#N/A,#N/A,FALSE,"M.42"}</definedName>
    <definedName name="WR" hidden="1">{#N/A,#N/A,FALSE,"M.42"}</definedName>
    <definedName name="WRM" localSheetId="8" hidden="1">{#N/A,#N/A,FALSE,"M.01"}</definedName>
    <definedName name="WRM" hidden="1">{#N/A,#N/A,FALSE,"M.01"}</definedName>
    <definedName name="wrm.M.02" localSheetId="8" hidden="1">{#N/A,#N/A,FALSE,"M.01"}</definedName>
    <definedName name="wrm.M.02" hidden="1">{#N/A,#N/A,FALSE,"M.01"}</definedName>
    <definedName name="WRN" localSheetId="8" hidden="1">{#N/A,#N/A,FALSE,"M.32"}</definedName>
    <definedName name="WRN" hidden="1">{#N/A,#N/A,FALSE,"M.32"}</definedName>
    <definedName name="wrn.10" localSheetId="8" hidden="1">{#N/A,#N/A,FALSE,"M.01"}</definedName>
    <definedName name="wrn.10" hidden="1">{#N/A,#N/A,FALSE,"M.01"}</definedName>
    <definedName name="WRN.3" localSheetId="8" hidden="1">{#N/A,#N/A,FALSE,"M.41"}</definedName>
    <definedName name="WRN.3" hidden="1">{#N/A,#N/A,FALSE,"M.41"}</definedName>
    <definedName name="WRN.9" localSheetId="8" hidden="1">{#N/A,#N/A,FALSE,"M.43"}</definedName>
    <definedName name="WRN.9" hidden="1">{#N/A,#N/A,FALSE,"M.43"}</definedName>
    <definedName name="WRN.M" localSheetId="8" hidden="1">{#N/A,#N/A,FALSE,"M.33"}</definedName>
    <definedName name="WRN.M" hidden="1">{#N/A,#N/A,FALSE,"M.33"}</definedName>
    <definedName name="wrn.M.01" localSheetId="8" hidden="1">{#N/A,#N/A,FALSE,"M.01"}</definedName>
    <definedName name="wrn.M.01" hidden="1">{#N/A,#N/A,FALSE,"M.01"}</definedName>
    <definedName name="wrn.M.01." localSheetId="8" hidden="1">{#N/A,#N/A,FALSE,"M.01"}</definedName>
    <definedName name="wrn.M.01." hidden="1">{#N/A,#N/A,FALSE,"M.01"}</definedName>
    <definedName name="wrn.M.01D." localSheetId="8" hidden="1">{#N/A,#N/A,FALSE,"M.01";#N/A,#N/A,FALSE,"M.01"}</definedName>
    <definedName name="wrn.M.01D." hidden="1">{#N/A,#N/A,FALSE,"M.01";#N/A,#N/A,FALSE,"M.01"}</definedName>
    <definedName name="wrn.M.02" localSheetId="8" hidden="1">{#N/A,#N/A,FALSE,"M.01"}</definedName>
    <definedName name="wrn.M.02" hidden="1">{#N/A,#N/A,FALSE,"M.01"}</definedName>
    <definedName name="wrn.M.02." localSheetId="8" hidden="1">{#N/A,#N/A,FALSE,"M.02"}</definedName>
    <definedName name="wrn.M.02." hidden="1">{#N/A,#N/A,FALSE,"M.02"}</definedName>
    <definedName name="wrn.M.07." localSheetId="8" hidden="1">{#N/A,#N/A,FALSE,"M.01"}</definedName>
    <definedName name="wrn.M.07." hidden="1">{#N/A,#N/A,FALSE,"M.01"}</definedName>
    <definedName name="wrn.M.31." localSheetId="8" hidden="1">{#N/A,#N/A,FALSE,"M.31"}</definedName>
    <definedName name="wrn.M.31." hidden="1">{#N/A,#N/A,FALSE,"M.31"}</definedName>
    <definedName name="wrn.M.32" localSheetId="8" hidden="1">{#N/A,#N/A,FALSE,"M.31"}</definedName>
    <definedName name="wrn.M.32" hidden="1">{#N/A,#N/A,FALSE,"M.31"}</definedName>
    <definedName name="wrn.M.32." localSheetId="8" hidden="1">{#N/A,#N/A,FALSE,"M.32"}</definedName>
    <definedName name="wrn.M.32." hidden="1">{#N/A,#N/A,FALSE,"M.32"}</definedName>
    <definedName name="wrn.M.32.1" localSheetId="8" hidden="1">{#N/A,#N/A,FALSE,"M.32"}</definedName>
    <definedName name="wrn.M.32.1" hidden="1">{#N/A,#N/A,FALSE,"M.32"}</definedName>
    <definedName name="wrn.M.33" localSheetId="8" hidden="1">{#N/A,#N/A,FALSE,"M.33"}</definedName>
    <definedName name="wrn.M.33" hidden="1">{#N/A,#N/A,FALSE,"M.33"}</definedName>
    <definedName name="wrn.M.33." localSheetId="8" hidden="1">{#N/A,#N/A,FALSE,"M.33"}</definedName>
    <definedName name="wrn.M.33." hidden="1">{#N/A,#N/A,FALSE,"M.33"}</definedName>
    <definedName name="wrn.M.333" localSheetId="8" hidden="1">{#N/A,#N/A,FALSE,"M.32"}</definedName>
    <definedName name="wrn.M.333" hidden="1">{#N/A,#N/A,FALSE,"M.32"}</definedName>
    <definedName name="wrn.M.34." localSheetId="8" hidden="1">{#N/A,#N/A,FALSE,"M.34"}</definedName>
    <definedName name="wrn.M.34." hidden="1">{#N/A,#N/A,FALSE,"M.34"}</definedName>
    <definedName name="wrn.M.34.1" localSheetId="8" hidden="1">{#N/A,#N/A,FALSE,"M.34"}</definedName>
    <definedName name="wrn.M.34.1" hidden="1">{#N/A,#N/A,FALSE,"M.34"}</definedName>
    <definedName name="wrn.m.35." localSheetId="8" hidden="1">{#N/A,#N/A,FALSE,"M.34"}</definedName>
    <definedName name="wrn.m.35." hidden="1">{#N/A,#N/A,FALSE,"M.34"}</definedName>
    <definedName name="wrn.M.4." localSheetId="8" hidden="1">{#N/A,#N/A,FALSE,"M.42"}</definedName>
    <definedName name="wrn.M.4." hidden="1">{#N/A,#N/A,FALSE,"M.42"}</definedName>
    <definedName name="wrn.M.41" localSheetId="8" hidden="1">{#N/A,#N/A,FALSE,"M.41"}</definedName>
    <definedName name="wrn.M.41" hidden="1">{#N/A,#N/A,FALSE,"M.41"}</definedName>
    <definedName name="wrn.M.41." localSheetId="8" hidden="1">{#N/A,#N/A,FALSE,"M.41"}</definedName>
    <definedName name="wrn.M.41." hidden="1">{#N/A,#N/A,FALSE,"M.41"}</definedName>
    <definedName name="wrn.M.42." localSheetId="8" hidden="1">{#N/A,#N/A,FALSE,"M.42"}</definedName>
    <definedName name="wrn.M.42." hidden="1">{#N/A,#N/A,FALSE,"M.42"}</definedName>
    <definedName name="wrn.M.43" localSheetId="8" hidden="1">{#N/A,#N/A,FALSE,"M.43"}</definedName>
    <definedName name="wrn.M.43" hidden="1">{#N/A,#N/A,FALSE,"M.43"}</definedName>
    <definedName name="wrn.M.43." localSheetId="8" hidden="1">{#N/A,#N/A,FALSE,"M.43"}</definedName>
    <definedName name="wrn.M.43." hidden="1">{#N/A,#N/A,FALSE,"M.43"}</definedName>
    <definedName name="wrn.n.99" localSheetId="8" hidden="1">{#N/A,#N/A,FALSE,"M.43"}</definedName>
    <definedName name="wrn.n.99" hidden="1">{#N/A,#N/A,FALSE,"M.43"}</definedName>
    <definedName name="wrna.m.01" localSheetId="8" hidden="1">{#N/A,#N/A,FALSE,"M.01"}</definedName>
    <definedName name="wrna.m.01" hidden="1">{#N/A,#N/A,FALSE,"M.01"}</definedName>
    <definedName name="WRNM" localSheetId="8" hidden="1">{#N/A,#N/A,FALSE,"M.02"}</definedName>
    <definedName name="WRNM" hidden="1">{#N/A,#N/A,FALSE,"M.02"}</definedName>
    <definedName name="WRV.M" localSheetId="8" hidden="1">{#N/A,#N/A,FALSE,"M.34"}</definedName>
    <definedName name="WRV.M" hidden="1">{#N/A,#N/A,FALSE,"M.34"}</definedName>
    <definedName name="WS" localSheetId="8" hidden="1">{#N/A,#N/A,FALSE,"M.32"}</definedName>
    <definedName name="WS" hidden="1">{#N/A,#N/A,FALSE,"M.32"}</definedName>
    <definedName name="WWWW" localSheetId="8" hidden="1">{#N/A,#N/A,FALSE,"M.34"}</definedName>
    <definedName name="WWWW" hidden="1">{#N/A,#N/A,FALSE,"M.34"}</definedName>
    <definedName name="x" localSheetId="8" hidden="1">{#N/A,#N/A,FALSE,"M.42"}</definedName>
    <definedName name="x" hidden="1">{#N/A,#N/A,FALSE,"M.42"}</definedName>
    <definedName name="Y" localSheetId="8">#REF!</definedName>
    <definedName name="Y">#REF!</definedName>
    <definedName name="YERYY" localSheetId="8">#REF!</definedName>
    <definedName name="YERYY">#REF!</definedName>
    <definedName name="Z" localSheetId="8">#REF!</definedName>
    <definedName name="Z">#REF!</definedName>
    <definedName name="zone_saisie">'[50]Submission Form'!$A$4:$C$5,'[50]Submission Form'!$D$7,'[50]Submission Form'!$D$10:$D$11,'[50]Submission Form'!$D$17:$D$26,'[50]Submission Form'!$D$33</definedName>
    <definedName name="zz" localSheetId="8">#REF!</definedName>
    <definedName name="zz">#REF!</definedName>
    <definedName name="zzz">'[38]aruskas'!$A$110:$T$180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<sst xmlns="http://schemas.openxmlformats.org/spreadsheetml/2006/main" count="283" uniqueCount="182">
  <si>
    <t>Data Sampah Masuk TPA Regional Kebon Kongok 2019</t>
  </si>
  <si>
    <t>Mataram</t>
  </si>
  <si>
    <t>Lombok Barat</t>
  </si>
  <si>
    <t>Rata-rata/Hari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</si>
  <si>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</si>
  <si>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</si>
  <si>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</si>
  <si>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</si>
  <si>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</si>
  <si>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</si>
  <si>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</si>
  <si>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</si>
  <si>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</si>
  <si>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</si>
  <si>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</si>
  <si>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</si>
  <si>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Tahun</t>
  </si>
  <si>
    <t>Sampah Masuk</t>
  </si>
  <si>
    <t>TOTAL</t>
  </si>
  <si>
    <t>Jumlah Penduduk</t>
  </si>
  <si>
    <t>Jumlah Penduduk*</t>
  </si>
  <si>
    <t>(Mataram &amp; Lombok Barat)</t>
  </si>
  <si>
    <t>Data Sampah Masuk TPA Regional Kebon Kongok 2019 (Dalam Ton)</t>
  </si>
  <si>
    <t>tons/hari</t>
  </si>
  <si>
    <t>kg/hari</t>
  </si>
  <si>
    <t>kg/orang/hari</t>
  </si>
  <si>
    <t>No</t>
  </si>
  <si>
    <t>Kota Mataram</t>
  </si>
  <si>
    <t>Kab. Lombok Barat</t>
  </si>
  <si>
    <t>(Jiwa)</t>
  </si>
  <si>
    <t>Jumlah Penduduk Terlayani (80%)</t>
  </si>
  <si>
    <t>Jumlah Penduduk Terlayani (14%)</t>
  </si>
  <si>
    <t>Jumlah Penduduk Terlayani TPA Regional Kebon Kongok</t>
  </si>
  <si>
    <t>Massa Timbulan Sampah</t>
  </si>
  <si>
    <t>Standar Timbulan Sampah</t>
  </si>
  <si>
    <t>(kg/orang/hari)</t>
  </si>
  <si>
    <t>(Megagram/hari)</t>
  </si>
  <si>
    <t>(Megagram/tahun)</t>
  </si>
  <si>
    <t>(Megagram)</t>
  </si>
  <si>
    <t>kg/org/hari</t>
  </si>
  <si>
    <t>Jiwa 2019</t>
  </si>
  <si>
    <t>m3/hari</t>
  </si>
  <si>
    <t>m3/org/hari</t>
  </si>
  <si>
    <t>m3/tahun</t>
  </si>
  <si>
    <t>Jumlah Hari dalam Satu Tahun</t>
  </si>
  <si>
    <t>(hari)</t>
  </si>
  <si>
    <t>Total Produksi Sampah</t>
  </si>
  <si>
    <t>(m3/hari)</t>
  </si>
  <si>
    <t>(m3/tahun)</t>
  </si>
  <si>
    <t>Prosentase Pemadatan (40%)</t>
  </si>
  <si>
    <t>(liter/orang/hari)</t>
  </si>
  <si>
    <t>Volume Timbulan Sampah</t>
  </si>
  <si>
    <t>(m3)</t>
  </si>
  <si>
    <t>Volume Sampah yang Masuk ke TPA (70%) dengan asumsi yang tidak tertangani adalah 30%</t>
  </si>
  <si>
    <t>Proses Pengurangan Sampah (30%) - 3R, TPS, dan Bank Sampah</t>
  </si>
  <si>
    <t>Proses Pengolahan di TPA (10%) dan Reduksi Pemulung (5%)</t>
  </si>
  <si>
    <t>Rumus Perhitungan</t>
  </si>
  <si>
    <t>Luas Lahan TPA</t>
  </si>
  <si>
    <t>Hektare</t>
  </si>
  <si>
    <t>meter</t>
  </si>
  <si>
    <t>Tinggi Tumpukan Sampah</t>
  </si>
  <si>
    <t>Volume Tersisa</t>
  </si>
  <si>
    <t>Balok</t>
  </si>
  <si>
    <t>Limas</t>
  </si>
  <si>
    <t>Kapasitas Desain Maks TPA</t>
  </si>
  <si>
    <t>m3</t>
  </si>
  <si>
    <t>SNI 3242:2008</t>
  </si>
  <si>
    <t>Pengurangan dan Daur Ulang (11%)</t>
  </si>
  <si>
    <t>Prosentase Pemadatan (33%)</t>
  </si>
  <si>
    <t>Sampah Masuk ke TPA (56%)</t>
  </si>
  <si>
    <t>Sampah yang Tertangani (67%)</t>
  </si>
  <si>
    <t>Faktor Pemadatan Sampah</t>
  </si>
  <si>
    <t>SNI 19-3962-1994</t>
  </si>
  <si>
    <t>25%-33%</t>
  </si>
  <si>
    <t>Rasio Pemadatan Alat</t>
  </si>
  <si>
    <t>Keterangan:</t>
  </si>
  <si>
    <t>Data September 2019</t>
  </si>
  <si>
    <t>Jumlah Hari hingga TPA Penuh</t>
  </si>
  <si>
    <t>Bulan</t>
  </si>
  <si>
    <t>Jumlah Hari</t>
  </si>
  <si>
    <t>Sampah Masuk TPA (Megagram)</t>
  </si>
  <si>
    <t>Timbulan sampah</t>
  </si>
  <si>
    <t>(kg/hari)</t>
  </si>
  <si>
    <t>TOTAL/ AVERAGE</t>
  </si>
  <si>
    <t>Year</t>
  </si>
  <si>
    <t>(Mg/year)</t>
  </si>
  <si>
    <t>Total landfill gas</t>
  </si>
  <si>
    <t>Methane</t>
  </si>
  <si>
    <t>(m3/year)</t>
  </si>
  <si>
    <t>Carbon dioxide</t>
  </si>
  <si>
    <t>NMOC</t>
  </si>
  <si>
    <t>Setaran dengan</t>
  </si>
  <si>
    <t>1 m3 Biogas</t>
  </si>
  <si>
    <t>kg</t>
  </si>
  <si>
    <t>liter</t>
  </si>
  <si>
    <t>Elpiji</t>
  </si>
  <si>
    <t>Minyak Tanah</t>
  </si>
  <si>
    <t>Minyak Solar</t>
  </si>
  <si>
    <t>Bensin</t>
  </si>
  <si>
    <t>Kayu Bakar</t>
  </si>
  <si>
    <t>Sumber energi</t>
  </si>
  <si>
    <t>kg gas metana</t>
  </si>
  <si>
    <t>kWh</t>
  </si>
  <si>
    <t>=</t>
  </si>
  <si>
    <t>m3 gas metana</t>
  </si>
  <si>
    <t>kg/m3</t>
  </si>
  <si>
    <t>J</t>
  </si>
  <si>
    <t>m3/year</t>
  </si>
  <si>
    <t>Tahun 2021</t>
  </si>
  <si>
    <t>Total Landfill Gas</t>
  </si>
  <si>
    <t>Gas Metana</t>
  </si>
  <si>
    <t>kWh/year</t>
  </si>
  <si>
    <t>MWh/year</t>
  </si>
  <si>
    <t>kg elpiji/year</t>
  </si>
  <si>
    <t>MWh/day</t>
  </si>
  <si>
    <t>MW</t>
  </si>
  <si>
    <t>kg elpiji/day</t>
  </si>
  <si>
    <t xml:space="preserve">PEKERJAAN </t>
  </si>
  <si>
    <t>No.</t>
  </si>
  <si>
    <t>URAIAN KEGIATAN</t>
  </si>
  <si>
    <t>SATUAN</t>
  </si>
  <si>
    <t>VOLUME</t>
  </si>
  <si>
    <t>HARGA SATUAN</t>
  </si>
  <si>
    <t>JUMLAH</t>
  </si>
  <si>
    <t>MATERIAL</t>
  </si>
  <si>
    <t>JASA</t>
  </si>
  <si>
    <t>SUB JUMLAH</t>
  </si>
  <si>
    <t>PPN</t>
  </si>
  <si>
    <t xml:space="preserve">    Terbilang :  </t>
  </si>
  <si>
    <t>MENGETAHUI,</t>
  </si>
  <si>
    <t>MENYETUJUI,</t>
  </si>
  <si>
    <t>PEMOHON</t>
  </si>
  <si>
    <t>SPV ADMINISTRASI</t>
  </si>
  <si>
    <t>AGUSTINA ARI SETIYANTI</t>
  </si>
  <si>
    <t>CATATAN BIDANG KEUANGAN</t>
  </si>
  <si>
    <t>Diterima tanggal</t>
  </si>
  <si>
    <t>: …………………………………………………………………………………….</t>
  </si>
  <si>
    <t>Nomor</t>
  </si>
  <si>
    <t>: ……………………………………………………………………………………</t>
  </si>
  <si>
    <t>Menyetujui,</t>
  </si>
  <si>
    <t>Tanggal</t>
  </si>
  <si>
    <t>Pos anggaran</t>
  </si>
  <si>
    <t>Ket.Pos anggaran</t>
  </si>
  <si>
    <t>Catatan</t>
  </si>
  <si>
    <t>Sisa AO</t>
  </si>
  <si>
    <t>PA</t>
  </si>
  <si>
    <t>Saldo</t>
  </si>
  <si>
    <t>Diteruskan Kepada Spv. Pelaksana Pengadaan untuk diproses :</t>
  </si>
  <si>
    <t>1.</t>
  </si>
  <si>
    <t>Pelelangan Terbatas</t>
  </si>
  <si>
    <t>2.</t>
  </si>
  <si>
    <t>Pelelangan Terbuka</t>
  </si>
  <si>
    <t>3.</t>
  </si>
  <si>
    <t>Penunjukan Langsung</t>
  </si>
  <si>
    <t>4.</t>
  </si>
  <si>
    <t>Pengadaan Langsung</t>
  </si>
  <si>
    <t>5.</t>
  </si>
  <si>
    <t>……………………………………</t>
  </si>
  <si>
    <t>*) coret yang tidak perlu</t>
  </si>
  <si>
    <t>: PEMBANGKIT LISTRIK TENAGA GAS METANA</t>
  </si>
  <si>
    <t>LOKASI</t>
  </si>
  <si>
    <t>NOMOR : ….......................................</t>
  </si>
  <si>
    <t>TANGGAL : 23 JUNI 2020</t>
  </si>
  <si>
    <t>RENCANA ANGGARAN BIAYA PEMBANGKIT LISTRIK TENAGA GAS METANA</t>
  </si>
  <si>
    <t>: TPA REGIONAL KEBON KONGOK, LOMBOK BARAT</t>
  </si>
  <si>
    <t>Pipa PVC Penangkap Gas</t>
  </si>
  <si>
    <t>Pipa PVC Distribusi</t>
  </si>
  <si>
    <t>Alat Pemurni Gas</t>
  </si>
  <si>
    <t>Kompresor</t>
  </si>
  <si>
    <t>Generator Set</t>
  </si>
  <si>
    <t>Unit</t>
  </si>
  <si>
    <t>Line</t>
  </si>
  <si>
    <t>Rp/kWh</t>
  </si>
  <si>
    <t>Rp/0,5kg</t>
  </si>
  <si>
    <t>kg metana</t>
  </si>
  <si>
    <t>Rp</t>
  </si>
  <si>
    <t>Cost</t>
  </si>
  <si>
    <t>CBR</t>
  </si>
  <si>
    <t>Tangki Penampung Gas</t>
  </si>
  <si>
    <t>Enam Milyar Sembilan Ratus Enam Juta Tiga Ratus Delapan Puluh Ribu Delapan Ratus Rupiah</t>
  </si>
  <si>
    <t>Energi Listrik</t>
  </si>
  <si>
    <t>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</si>
</sst>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0"/>
    <numFmt numFmtId="165" formatCode="0.000"/>
    <numFmt numFmtId="166" formatCode="#,##0.000"/>
    <numFmt numFmtId="167" formatCode="#,##0.0"/>
    <numFmt numFmtId="168" formatCode="0.0"/>
    <numFmt numFmtId="169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6"/>
      <color theme="1" tint="0.35"/>
      <name val="Calibri"/>
      <family val="2"/>
    </font>
    <font>
      <b/>
      <sz val="14"/>
      <color theme="1" tint="0.35"/>
      <name val="Calibri"/>
      <family val="2"/>
    </font>
    <font>
      <b/>
      <sz val="14"/>
      <color theme="1" tint="0.25"/>
      <name val="Calibri"/>
      <family val="2"/>
    </font>
    <font>
      <b/>
      <sz val="12"/>
      <color theme="1" tint="0.35"/>
      <name val="+mn-cs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2" borderId="0" xfId="0" applyNumberFormat="1" applyFill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ill="1" applyAlignment="1">
      <alignment vertical="center"/>
    </xf>
    <xf numFmtId="1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5" fontId="0" fillId="3" borderId="0" xfId="0" applyNumberForma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7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9" fontId="0" fillId="0" borderId="0" xfId="0" applyNumberFormat="1" applyAlignment="1">
      <alignment horizontal="left" vertical="center"/>
    </xf>
    <xf numFmtId="0" fontId="0" fillId="0" borderId="0" xfId="0" applyFill="1" applyAlignment="1">
      <alignment vertical="center"/>
    </xf>
    <xf numFmtId="167" fontId="0" fillId="0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166" fontId="0" fillId="0" borderId="1" xfId="0" applyNumberFormat="1" applyFill="1" applyBorder="1" applyAlignment="1">
      <alignment vertical="center"/>
    </xf>
    <xf numFmtId="3" fontId="0" fillId="0" borderId="2" xfId="0" applyNumberFormat="1" applyBorder="1" applyAlignment="1">
      <alignment vertical="center"/>
    </xf>
    <xf numFmtId="166" fontId="0" fillId="0" borderId="2" xfId="0" applyNumberFormat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vertical="center"/>
    </xf>
    <xf numFmtId="0" fontId="2" fillId="0" borderId="0" xfId="20" applyFont="1">
      <alignment/>
      <protection/>
    </xf>
    <xf numFmtId="0" fontId="4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1" applyFont="1">
      <alignment/>
      <protection/>
    </xf>
    <xf numFmtId="0" fontId="0" fillId="0" borderId="0" xfId="20" applyFont="1" applyAlignment="1">
      <alignment horizontal="center"/>
      <protection/>
    </xf>
    <xf numFmtId="0" fontId="7" fillId="0" borderId="4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7" fillId="0" borderId="5" xfId="20" applyFont="1" applyBorder="1" applyAlignment="1">
      <alignment horizontal="center" vertical="center"/>
      <protection/>
    </xf>
    <xf numFmtId="0" fontId="6" fillId="0" borderId="6" xfId="20" applyFont="1" applyBorder="1" applyAlignment="1">
      <alignment horizontal="center" vertical="center"/>
      <protection/>
    </xf>
    <xf numFmtId="0" fontId="6" fillId="0" borderId="7" xfId="20" applyFont="1" applyBorder="1" applyAlignment="1">
      <alignment horizontal="center" vertical="center"/>
      <protection/>
    </xf>
    <xf numFmtId="0" fontId="6" fillId="0" borderId="8" xfId="20" applyFont="1" applyBorder="1" applyAlignment="1">
      <alignment horizontal="center" vertical="center"/>
      <protection/>
    </xf>
    <xf numFmtId="3" fontId="8" fillId="0" borderId="9" xfId="21" applyNumberFormat="1" applyFont="1" applyBorder="1">
      <alignment/>
      <protection/>
    </xf>
    <xf numFmtId="169" fontId="6" fillId="0" borderId="7" xfId="22" applyNumberFormat="1" applyFont="1" applyBorder="1" applyAlignment="1">
      <alignment horizontal="center" vertical="center"/>
    </xf>
    <xf numFmtId="0" fontId="6" fillId="0" borderId="10" xfId="20" applyFont="1" applyBorder="1" applyAlignment="1">
      <alignment horizontal="center" vertical="center"/>
      <protection/>
    </xf>
    <xf numFmtId="169" fontId="6" fillId="0" borderId="8" xfId="22" applyNumberFormat="1" applyFont="1" applyBorder="1" applyAlignment="1">
      <alignment horizontal="center" vertical="center"/>
    </xf>
    <xf numFmtId="169" fontId="6" fillId="0" borderId="11" xfId="22" applyNumberFormat="1" applyFont="1" applyBorder="1" applyAlignment="1">
      <alignment horizontal="center" vertical="center"/>
    </xf>
    <xf numFmtId="0" fontId="6" fillId="0" borderId="12" xfId="20" applyFont="1" applyBorder="1" applyAlignment="1">
      <alignment horizontal="center"/>
      <protection/>
    </xf>
    <xf numFmtId="0" fontId="6" fillId="0" borderId="2" xfId="20" applyFont="1" applyBorder="1" applyAlignment="1">
      <alignment horizontal="center" vertical="center"/>
      <protection/>
    </xf>
    <xf numFmtId="0" fontId="6" fillId="0" borderId="2" xfId="20" applyFont="1" applyBorder="1" applyAlignment="1">
      <alignment horizontal="center"/>
      <protection/>
    </xf>
    <xf numFmtId="169" fontId="6" fillId="0" borderId="13" xfId="22" applyNumberFormat="1" applyFont="1" applyBorder="1" applyAlignment="1">
      <alignment horizontal="center"/>
    </xf>
    <xf numFmtId="169" fontId="6" fillId="0" borderId="14" xfId="22" applyNumberFormat="1" applyFont="1" applyBorder="1" applyAlignment="1">
      <alignment horizontal="center"/>
    </xf>
    <xf numFmtId="169" fontId="6" fillId="0" borderId="15" xfId="22" applyNumberFormat="1" applyFont="1" applyBorder="1" applyAlignment="1">
      <alignment horizontal="center"/>
    </xf>
    <xf numFmtId="0" fontId="7" fillId="0" borderId="16" xfId="20" applyFont="1" applyBorder="1">
      <alignment/>
      <protection/>
    </xf>
    <xf numFmtId="0" fontId="7" fillId="0" borderId="17" xfId="20" applyFont="1" applyBorder="1">
      <alignment/>
      <protection/>
    </xf>
    <xf numFmtId="0" fontId="6" fillId="0" borderId="17" xfId="20" applyFont="1" applyBorder="1">
      <alignment/>
      <protection/>
    </xf>
    <xf numFmtId="3" fontId="6" fillId="0" borderId="1" xfId="20" applyNumberFormat="1" applyFont="1" applyBorder="1" applyAlignment="1">
      <alignment horizontal="right"/>
      <protection/>
    </xf>
    <xf numFmtId="169" fontId="6" fillId="0" borderId="5" xfId="20" applyNumberFormat="1" applyFont="1" applyBorder="1" applyAlignment="1">
      <alignment horizontal="center"/>
      <protection/>
    </xf>
    <xf numFmtId="0" fontId="7" fillId="0" borderId="16" xfId="20" applyFont="1" applyBorder="1" applyAlignment="1">
      <alignment horizontal="left"/>
      <protection/>
    </xf>
    <xf numFmtId="0" fontId="7" fillId="0" borderId="17" xfId="20" applyFont="1" applyBorder="1" applyAlignment="1">
      <alignment horizontal="left"/>
      <protection/>
    </xf>
    <xf numFmtId="0" fontId="7" fillId="0" borderId="18" xfId="20" applyFont="1" applyBorder="1">
      <alignment/>
      <protection/>
    </xf>
    <xf numFmtId="0" fontId="7" fillId="0" borderId="19" xfId="20" applyFont="1" applyBorder="1">
      <alignment/>
      <protection/>
    </xf>
    <xf numFmtId="0" fontId="6" fillId="0" borderId="19" xfId="20" applyFont="1" applyBorder="1">
      <alignment/>
      <protection/>
    </xf>
    <xf numFmtId="0" fontId="7" fillId="0" borderId="20" xfId="20" applyFont="1" applyBorder="1">
      <alignment/>
      <protection/>
    </xf>
    <xf numFmtId="0" fontId="7" fillId="0" borderId="21" xfId="20" applyFont="1" applyBorder="1">
      <alignment/>
      <protection/>
    </xf>
    <xf numFmtId="3" fontId="7" fillId="0" borderId="21" xfId="20" applyNumberFormat="1" applyFont="1" applyBorder="1" applyAlignment="1">
      <alignment horizontal="right"/>
      <protection/>
    </xf>
    <xf numFmtId="3" fontId="7" fillId="0" borderId="22" xfId="20" applyNumberFormat="1" applyFont="1" applyBorder="1" applyAlignment="1">
      <alignment horizontal="right"/>
      <protection/>
    </xf>
    <xf numFmtId="0" fontId="6" fillId="0" borderId="23" xfId="20" applyFont="1" applyBorder="1">
      <alignment/>
      <protection/>
    </xf>
    <xf numFmtId="0" fontId="6" fillId="0" borderId="11" xfId="20" applyFont="1" applyBorder="1" applyAlignment="1">
      <alignment horizontal="center"/>
      <protection/>
    </xf>
    <xf numFmtId="0" fontId="6" fillId="0" borderId="11" xfId="20" applyFont="1" applyBorder="1">
      <alignment/>
      <protection/>
    </xf>
    <xf numFmtId="3" fontId="0" fillId="0" borderId="0" xfId="21" applyNumberFormat="1" applyFont="1">
      <alignment/>
      <protection/>
    </xf>
    <xf numFmtId="10" fontId="0" fillId="0" borderId="0" xfId="23" applyNumberFormat="1" applyFont="1"/>
    <xf numFmtId="0" fontId="0" fillId="0" borderId="23" xfId="2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23" xfId="20" applyFont="1" applyBorder="1">
      <alignment/>
      <protection/>
    </xf>
    <xf numFmtId="0" fontId="0" fillId="0" borderId="11" xfId="20" applyFont="1" applyBorder="1">
      <alignment/>
      <protection/>
    </xf>
    <xf numFmtId="0" fontId="7" fillId="0" borderId="0" xfId="21" applyFont="1" applyAlignment="1">
      <alignment horizontal="center"/>
      <protection/>
    </xf>
    <xf numFmtId="0" fontId="0" fillId="0" borderId="24" xfId="20" applyFont="1" applyBorder="1">
      <alignment/>
      <protection/>
    </xf>
    <xf numFmtId="0" fontId="0" fillId="0" borderId="25" xfId="20" applyFont="1" applyBorder="1">
      <alignment/>
      <protection/>
    </xf>
    <xf numFmtId="0" fontId="4" fillId="0" borderId="25" xfId="20" applyFont="1" applyBorder="1">
      <alignment/>
      <protection/>
    </xf>
    <xf numFmtId="0" fontId="2" fillId="0" borderId="25" xfId="20" applyFont="1" applyBorder="1">
      <alignment/>
      <protection/>
    </xf>
    <xf numFmtId="0" fontId="2" fillId="0" borderId="26" xfId="20" applyFont="1" applyBorder="1">
      <alignment/>
      <protection/>
    </xf>
    <xf numFmtId="0" fontId="10" fillId="0" borderId="0" xfId="20" applyFont="1">
      <alignment/>
      <protection/>
    </xf>
    <xf numFmtId="0" fontId="10" fillId="0" borderId="20" xfId="20" applyFont="1" applyBorder="1" applyAlignment="1">
      <alignment horizontal="center"/>
      <protection/>
    </xf>
    <xf numFmtId="0" fontId="10" fillId="0" borderId="21" xfId="20" applyFont="1" applyBorder="1">
      <alignment/>
      <protection/>
    </xf>
    <xf numFmtId="0" fontId="10" fillId="0" borderId="23" xfId="20" applyFont="1" applyBorder="1" applyAlignment="1">
      <alignment horizontal="center"/>
      <protection/>
    </xf>
    <xf numFmtId="0" fontId="10" fillId="0" borderId="23" xfId="20" applyFont="1" applyBorder="1">
      <alignment/>
      <protection/>
    </xf>
    <xf numFmtId="0" fontId="10" fillId="0" borderId="24" xfId="20" applyFont="1" applyBorder="1" applyAlignment="1">
      <alignment horizontal="center"/>
      <protection/>
    </xf>
    <xf numFmtId="0" fontId="10" fillId="0" borderId="25" xfId="20" applyFont="1" applyBorder="1">
      <alignment/>
      <protection/>
    </xf>
    <xf numFmtId="0" fontId="0" fillId="0" borderId="26" xfId="20" applyFont="1" applyBorder="1">
      <alignment/>
      <protection/>
    </xf>
    <xf numFmtId="0" fontId="11" fillId="0" borderId="27" xfId="20" applyFont="1" applyBorder="1" applyAlignment="1">
      <alignment vertical="center"/>
      <protection/>
    </xf>
    <xf numFmtId="0" fontId="11" fillId="0" borderId="17" xfId="20" applyFont="1" applyBorder="1" applyAlignment="1">
      <alignment vertical="center"/>
      <protection/>
    </xf>
    <xf numFmtId="0" fontId="11" fillId="0" borderId="4" xfId="20" applyFont="1" applyBorder="1" applyAlignment="1">
      <alignment horizontal="center" vertical="center"/>
      <protection/>
    </xf>
    <xf numFmtId="0" fontId="11" fillId="0" borderId="27" xfId="20" applyFont="1" applyBorder="1" applyAlignment="1">
      <alignment horizontal="center" vertical="center"/>
      <protection/>
    </xf>
    <xf numFmtId="0" fontId="11" fillId="0" borderId="17" xfId="20" applyFont="1" applyBorder="1" applyAlignment="1">
      <alignment horizontal="left" vertical="center"/>
      <protection/>
    </xf>
    <xf numFmtId="0" fontId="11" fillId="0" borderId="4" xfId="20" applyFont="1" applyBorder="1" applyAlignment="1">
      <alignment horizontal="left" vertical="center"/>
      <protection/>
    </xf>
    <xf numFmtId="0" fontId="0" fillId="0" borderId="0" xfId="20" applyFont="1" applyBorder="1" applyAlignment="1">
      <alignment horizontal="center"/>
      <protection/>
    </xf>
    <xf numFmtId="0" fontId="6" fillId="0" borderId="0" xfId="20" applyFont="1" applyBorder="1">
      <alignment/>
      <protection/>
    </xf>
    <xf numFmtId="0" fontId="0" fillId="0" borderId="0" xfId="20" applyFont="1" applyBorder="1">
      <alignment/>
      <protection/>
    </xf>
    <xf numFmtId="0" fontId="9" fillId="0" borderId="0" xfId="20" applyFont="1" applyBorder="1">
      <alignment/>
      <protection/>
    </xf>
    <xf numFmtId="0" fontId="6" fillId="0" borderId="0" xfId="20" applyFont="1" applyBorder="1" applyAlignment="1">
      <alignment horizontal="center"/>
      <protection/>
    </xf>
    <xf numFmtId="0" fontId="0" fillId="0" borderId="0" xfId="21" applyFont="1" applyBorder="1">
      <alignment/>
      <protection/>
    </xf>
    <xf numFmtId="0" fontId="0" fillId="0" borderId="0" xfId="21" applyFont="1" applyBorder="1" applyAlignment="1">
      <alignment horizontal="center"/>
      <protection/>
    </xf>
    <xf numFmtId="0" fontId="0" fillId="0" borderId="23" xfId="20" applyFont="1" applyBorder="1" applyAlignment="1">
      <alignment horizontal="center"/>
      <protection/>
    </xf>
    <xf numFmtId="0" fontId="0" fillId="0" borderId="11" xfId="20" applyFont="1" applyBorder="1" applyAlignment="1">
      <alignment horizontal="center"/>
      <protection/>
    </xf>
    <xf numFmtId="0" fontId="0" fillId="0" borderId="25" xfId="20" applyFont="1" applyBorder="1" applyAlignment="1">
      <alignment horizontal="center"/>
      <protection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0" xfId="20" applyFont="1" applyAlignment="1">
      <alignment horizontal="center"/>
      <protection/>
    </xf>
    <xf numFmtId="0" fontId="7" fillId="0" borderId="11" xfId="20" applyFont="1" applyBorder="1" applyAlignment="1">
      <alignment horizontal="center"/>
      <protection/>
    </xf>
    <xf numFmtId="0" fontId="6" fillId="0" borderId="14" xfId="20" applyFont="1" applyBorder="1" applyAlignment="1">
      <alignment horizontal="center"/>
      <protection/>
    </xf>
    <xf numFmtId="0" fontId="6" fillId="0" borderId="28" xfId="20" applyFont="1" applyBorder="1" applyAlignment="1">
      <alignment horizontal="center"/>
      <protection/>
    </xf>
    <xf numFmtId="0" fontId="6" fillId="0" borderId="13" xfId="20" applyFont="1" applyBorder="1" applyAlignment="1">
      <alignment horizontal="center"/>
      <protection/>
    </xf>
    <xf numFmtId="3" fontId="6" fillId="0" borderId="27" xfId="20" applyNumberFormat="1" applyFont="1" applyBorder="1" applyAlignment="1">
      <alignment horizontal="right"/>
      <protection/>
    </xf>
    <xf numFmtId="3" fontId="6" fillId="0" borderId="29" xfId="20" applyNumberFormat="1" applyFont="1" applyBorder="1" applyAlignment="1">
      <alignment horizontal="right"/>
      <protection/>
    </xf>
    <xf numFmtId="0" fontId="6" fillId="0" borderId="9" xfId="20" applyFont="1" applyBorder="1" applyAlignment="1">
      <alignment horizontal="left" vertical="center"/>
      <protection/>
    </xf>
    <xf numFmtId="0" fontId="6" fillId="0" borderId="0" xfId="20" applyFont="1" applyBorder="1" applyAlignment="1">
      <alignment horizontal="left" vertical="center"/>
      <protection/>
    </xf>
    <xf numFmtId="0" fontId="6" fillId="0" borderId="8" xfId="20" applyFont="1" applyBorder="1" applyAlignment="1">
      <alignment horizontal="left" vertical="center"/>
      <protection/>
    </xf>
    <xf numFmtId="0" fontId="6" fillId="0" borderId="9" xfId="20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6" fillId="0" borderId="8" xfId="20" applyFont="1" applyBorder="1" applyAlignment="1">
      <alignment vertical="center"/>
      <protection/>
    </xf>
    <xf numFmtId="3" fontId="7" fillId="0" borderId="30" xfId="20" applyNumberFormat="1" applyFont="1" applyBorder="1" applyAlignment="1">
      <alignment horizontal="right"/>
      <protection/>
    </xf>
    <xf numFmtId="3" fontId="7" fillId="0" borderId="31" xfId="20" applyNumberFormat="1" applyFont="1" applyBorder="1" applyAlignment="1">
      <alignment horizontal="right"/>
      <protection/>
    </xf>
    <xf numFmtId="0" fontId="0" fillId="0" borderId="21" xfId="20" applyFont="1" applyBorder="1" applyAlignment="1">
      <alignment horizontal="center"/>
      <protection/>
    </xf>
    <xf numFmtId="0" fontId="0" fillId="0" borderId="22" xfId="20" applyFont="1" applyBorder="1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0" fillId="0" borderId="11" xfId="20" applyFont="1" applyBorder="1" applyAlignment="1">
      <alignment horizontal="center"/>
      <protection/>
    </xf>
    <xf numFmtId="0" fontId="7" fillId="0" borderId="32" xfId="20" applyFont="1" applyBorder="1" applyAlignment="1">
      <alignment horizontal="center" vertical="center"/>
      <protection/>
    </xf>
    <xf numFmtId="0" fontId="7" fillId="0" borderId="33" xfId="20" applyFont="1" applyBorder="1" applyAlignment="1">
      <alignment horizontal="center" vertical="center"/>
      <protection/>
    </xf>
    <xf numFmtId="0" fontId="7" fillId="0" borderId="34" xfId="20" applyFont="1" applyBorder="1" applyAlignment="1">
      <alignment horizontal="center" vertical="center"/>
      <protection/>
    </xf>
    <xf numFmtId="0" fontId="7" fillId="0" borderId="21" xfId="20" applyFont="1" applyBorder="1" applyAlignment="1">
      <alignment horizontal="center" vertical="center"/>
      <protection/>
    </xf>
    <xf numFmtId="0" fontId="7" fillId="0" borderId="35" xfId="20" applyFont="1" applyBorder="1" applyAlignment="1">
      <alignment horizontal="center" vertical="center"/>
      <protection/>
    </xf>
    <xf numFmtId="0" fontId="7" fillId="0" borderId="14" xfId="20" applyFont="1" applyBorder="1" applyAlignment="1">
      <alignment horizontal="center" vertical="center"/>
      <protection/>
    </xf>
    <xf numFmtId="0" fontId="7" fillId="0" borderId="28" xfId="20" applyFont="1" applyBorder="1" applyAlignment="1">
      <alignment horizontal="center" vertical="center"/>
      <protection/>
    </xf>
    <xf numFmtId="0" fontId="7" fillId="0" borderId="13" xfId="20" applyFont="1" applyBorder="1" applyAlignment="1">
      <alignment horizontal="center" vertical="center"/>
      <protection/>
    </xf>
    <xf numFmtId="0" fontId="7" fillId="0" borderId="36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6" fillId="0" borderId="30" xfId="20" applyFont="1" applyBorder="1" applyAlignment="1">
      <alignment horizontal="center" vertical="center"/>
      <protection/>
    </xf>
    <xf numFmtId="0" fontId="6" fillId="0" borderId="19" xfId="20" applyFont="1" applyBorder="1" applyAlignment="1">
      <alignment horizontal="center" vertical="center"/>
      <protection/>
    </xf>
    <xf numFmtId="0" fontId="6" fillId="0" borderId="37" xfId="20" applyFont="1" applyBorder="1" applyAlignment="1">
      <alignment horizontal="center" vertical="center"/>
      <protection/>
    </xf>
    <xf numFmtId="0" fontId="6" fillId="0" borderId="9" xfId="20" applyFont="1" applyBorder="1" applyAlignment="1" quotePrefix="1">
      <alignment horizontal="left" vertical="center"/>
      <protection/>
    </xf>
    <xf numFmtId="0" fontId="7" fillId="0" borderId="38" xfId="20" applyFont="1" applyBorder="1" applyAlignment="1">
      <alignment horizontal="center" vertical="center"/>
      <protection/>
    </xf>
    <xf numFmtId="0" fontId="7" fillId="0" borderId="39" xfId="20" applyFont="1" applyBorder="1" applyAlignment="1">
      <alignment horizontal="center" vertical="center"/>
      <protection/>
    </xf>
    <xf numFmtId="0" fontId="7" fillId="0" borderId="40" xfId="20" applyFont="1" applyBorder="1" applyAlignment="1">
      <alignment horizontal="center" vertical="center"/>
      <protection/>
    </xf>
    <xf numFmtId="0" fontId="6" fillId="0" borderId="23" xfId="20" applyFont="1" applyBorder="1" applyAlignment="1">
      <alignment horizontal="left"/>
      <protection/>
    </xf>
    <xf numFmtId="0" fontId="6" fillId="0" borderId="0" xfId="20" applyFont="1" applyBorder="1" applyAlignment="1">
      <alignment horizontal="left"/>
      <protection/>
    </xf>
    <xf numFmtId="0" fontId="5" fillId="0" borderId="20" xfId="20" applyFont="1" applyBorder="1" applyAlignment="1">
      <alignment horizontal="center"/>
      <protection/>
    </xf>
    <xf numFmtId="0" fontId="5" fillId="0" borderId="21" xfId="20" applyFont="1" applyBorder="1" applyAlignment="1">
      <alignment horizontal="center"/>
      <protection/>
    </xf>
    <xf numFmtId="0" fontId="5" fillId="0" borderId="22" xfId="20" applyFont="1" applyBorder="1" applyAlignment="1">
      <alignment horizontal="center"/>
      <protection/>
    </xf>
    <xf numFmtId="0" fontId="0" fillId="0" borderId="23" xfId="20" applyFont="1" applyBorder="1" applyAlignment="1">
      <alignment horizontal="center"/>
      <protection/>
    </xf>
    <xf numFmtId="0" fontId="0" fillId="0" borderId="0" xfId="20" applyFont="1" applyBorder="1" applyAlignment="1">
      <alignment horizontal="center"/>
      <protection/>
    </xf>
    <xf numFmtId="0" fontId="6" fillId="0" borderId="0" xfId="20" applyFont="1" applyBorder="1" applyAlignment="1">
      <alignment horizontal="left" vertical="center" wrapText="1"/>
      <protection/>
    </xf>
    <xf numFmtId="0" fontId="6" fillId="0" borderId="11" xfId="20" applyFont="1" applyBorder="1" applyAlignment="1">
      <alignment horizontal="left" vertical="center" wrapText="1"/>
      <protection/>
    </xf>
    <xf numFmtId="4" fontId="0" fillId="4" borderId="2" xfId="0" applyNumberForma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Comma 2" xfId="22"/>
    <cellStyle name="Percent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externalLink" Target="externalLinks/externalLink21.xml" /><Relationship Id="rId33" Type="http://schemas.openxmlformats.org/officeDocument/2006/relationships/externalLink" Target="externalLinks/externalLink22.xml" /><Relationship Id="rId34" Type="http://schemas.openxmlformats.org/officeDocument/2006/relationships/externalLink" Target="externalLinks/externalLink23.xml" /><Relationship Id="rId35" Type="http://schemas.openxmlformats.org/officeDocument/2006/relationships/externalLink" Target="externalLinks/externalLink24.xml" /><Relationship Id="rId36" Type="http://schemas.openxmlformats.org/officeDocument/2006/relationships/externalLink" Target="externalLinks/externalLink25.xml" /><Relationship Id="rId37" Type="http://schemas.openxmlformats.org/officeDocument/2006/relationships/externalLink" Target="externalLinks/externalLink26.xml" /><Relationship Id="rId38" Type="http://schemas.openxmlformats.org/officeDocument/2006/relationships/externalLink" Target="externalLinks/externalLink27.xml" /><Relationship Id="rId39" Type="http://schemas.openxmlformats.org/officeDocument/2006/relationships/externalLink" Target="externalLinks/externalLink28.xml" /><Relationship Id="rId40" Type="http://schemas.openxmlformats.org/officeDocument/2006/relationships/externalLink" Target="externalLinks/externalLink29.xml" /><Relationship Id="rId41" Type="http://schemas.openxmlformats.org/officeDocument/2006/relationships/externalLink" Target="externalLinks/externalLink30.xml" /><Relationship Id="rId42" Type="http://schemas.openxmlformats.org/officeDocument/2006/relationships/externalLink" Target="externalLinks/externalLink31.xml" /><Relationship Id="rId43" Type="http://schemas.openxmlformats.org/officeDocument/2006/relationships/externalLink" Target="externalLinks/externalLink32.xml" /><Relationship Id="rId44" Type="http://schemas.openxmlformats.org/officeDocument/2006/relationships/externalLink" Target="externalLinks/externalLink33.xml" /><Relationship Id="rId45" Type="http://schemas.openxmlformats.org/officeDocument/2006/relationships/externalLink" Target="externalLinks/externalLink34.xml" /><Relationship Id="rId46" Type="http://schemas.openxmlformats.org/officeDocument/2006/relationships/externalLink" Target="externalLinks/externalLink35.xml" /><Relationship Id="rId47" Type="http://schemas.openxmlformats.org/officeDocument/2006/relationships/externalLink" Target="externalLinks/externalLink36.xml" /><Relationship Id="rId48" Type="http://schemas.openxmlformats.org/officeDocument/2006/relationships/externalLink" Target="externalLinks/externalLink37.xml" /><Relationship Id="rId49" Type="http://schemas.openxmlformats.org/officeDocument/2006/relationships/externalLink" Target="externalLinks/externalLink38.xml" /><Relationship Id="rId50" Type="http://schemas.openxmlformats.org/officeDocument/2006/relationships/externalLink" Target="externalLinks/externalLink39.xml" /><Relationship Id="rId51" Type="http://schemas.openxmlformats.org/officeDocument/2006/relationships/externalLink" Target="externalLinks/externalLink40.xml" /><Relationship Id="rId52" Type="http://schemas.openxmlformats.org/officeDocument/2006/relationships/externalLink" Target="externalLinks/externalLink41.xml" /><Relationship Id="rId53" Type="http://schemas.openxmlformats.org/officeDocument/2006/relationships/externalLink" Target="externalLinks/externalLink42.xml" /><Relationship Id="rId54" Type="http://schemas.openxmlformats.org/officeDocument/2006/relationships/externalLink" Target="externalLinks/externalLink43.xml" /><Relationship Id="rId55" Type="http://schemas.openxmlformats.org/officeDocument/2006/relationships/externalLink" Target="externalLinks/externalLink44.xml" /><Relationship Id="rId56" Type="http://schemas.openxmlformats.org/officeDocument/2006/relationships/externalLink" Target="externalLinks/externalLink45.xml" /><Relationship Id="rId57" Type="http://schemas.openxmlformats.org/officeDocument/2006/relationships/externalLink" Target="externalLinks/externalLink46.xml" /><Relationship Id="rId58" Type="http://schemas.openxmlformats.org/officeDocument/2006/relationships/externalLink" Target="externalLinks/externalLink47.xml" /><Relationship Id="rId59" Type="http://schemas.openxmlformats.org/officeDocument/2006/relationships/externalLink" Target="externalLinks/externalLink48.xml" /><Relationship Id="rId60" Type="http://schemas.openxmlformats.org/officeDocument/2006/relationships/externalLink" Target="externalLinks/externalLink49.xml" /><Relationship Id="rId61" Type="http://schemas.openxmlformats.org/officeDocument/2006/relationships/externalLink" Target="externalLinks/externalLink50.xml" /><Relationship Id="rId6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Potensi Energi Listrik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 dari Gas Metana Sampah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
TPA Kebon Kongok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KONVERSI!$AD$5</c:f>
              <c:strCache>
                <c:ptCount val="1"/>
                <c:pt idx="0">
                  <c:v>Energi Listrik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400" b="1" i="0" u="none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>
                  <a:solidFill>
                    <a:srgbClr val="000000">
                      <a:lumMod val="25000"/>
                      <a:lumOff val="75000"/>
                    </a:srgbClr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delete val="1"/>
            </c:dLbl>
            <c:dLbl>
              <c:idx val="72"/>
              <c:delete val="1"/>
            </c:dLbl>
            <c:dLbl>
              <c:idx val="73"/>
              <c:delete val="1"/>
            </c:dLbl>
            <c:dLbl>
              <c:idx val="74"/>
              <c:delete val="1"/>
            </c:dLbl>
            <c:dLbl>
              <c:idx val="75"/>
              <c:delete val="1"/>
            </c:dLbl>
            <c:dLbl>
              <c:idx val="76"/>
              <c:delete val="1"/>
            </c:dLbl>
            <c:dLbl>
              <c:idx val="77"/>
              <c:delete val="1"/>
            </c:dLbl>
            <c:dLbl>
              <c:idx val="78"/>
              <c:delete val="1"/>
            </c:dLbl>
            <c:dLbl>
              <c:idx val="79"/>
              <c:delete val="1"/>
            </c:dLbl>
            <c:dLbl>
              <c:idx val="80"/>
              <c:delete val="1"/>
            </c:dLbl>
            <c:dLbl>
              <c:idx val="81"/>
              <c:delete val="1"/>
            </c:dLbl>
            <c:dLbl>
              <c:idx val="82"/>
              <c:delete val="1"/>
            </c:dLbl>
            <c:dLbl>
              <c:idx val="83"/>
              <c:delete val="1"/>
            </c:dLbl>
            <c:dLbl>
              <c:idx val="84"/>
              <c:delete val="1"/>
            </c:dLbl>
            <c:dLbl>
              <c:idx val="85"/>
              <c:delete val="1"/>
            </c:dLbl>
            <c:dLbl>
              <c:idx val="86"/>
              <c:delete val="1"/>
            </c:dLbl>
            <c:dLbl>
              <c:idx val="87"/>
              <c:delete val="1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delete val="1"/>
            </c:dLbl>
            <c:dLbl>
              <c:idx val="92"/>
              <c:delete val="1"/>
            </c:dLbl>
            <c:dLbl>
              <c:idx val="93"/>
              <c:delete val="1"/>
            </c:dLbl>
            <c:dLbl>
              <c:idx val="94"/>
              <c:delete val="1"/>
            </c:dLbl>
            <c:dLbl>
              <c:idx val="95"/>
              <c:delete val="1"/>
            </c:dLbl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delete val="1"/>
            </c:dLbl>
            <c:dLbl>
              <c:idx val="100"/>
              <c:delete val="1"/>
            </c:dLbl>
            <c:dLbl>
              <c:idx val="101"/>
              <c:delete val="1"/>
            </c:dLbl>
            <c:dLbl>
              <c:idx val="102"/>
              <c:delete val="1"/>
            </c:dLbl>
            <c:dLbl>
              <c:idx val="103"/>
              <c:delete val="1"/>
            </c:dLbl>
            <c:dLbl>
              <c:idx val="104"/>
              <c:delete val="1"/>
            </c:dLbl>
            <c:dLbl>
              <c:idx val="105"/>
              <c:delete val="1"/>
            </c:dLbl>
            <c:dLbl>
              <c:idx val="106"/>
              <c:delete val="1"/>
            </c:dLbl>
            <c:dLbl>
              <c:idx val="107"/>
              <c:delete val="1"/>
            </c:dLbl>
            <c:dLbl>
              <c:idx val="108"/>
              <c:delete val="1"/>
            </c:dLbl>
            <c:dLbl>
              <c:idx val="109"/>
              <c:delete val="1"/>
            </c:dLbl>
            <c:dLbl>
              <c:idx val="110"/>
              <c:delete val="1"/>
            </c:dLbl>
            <c:dLbl>
              <c:idx val="111"/>
              <c:delete val="1"/>
            </c:dLbl>
            <c:dLbl>
              <c:idx val="112"/>
              <c:delete val="1"/>
            </c:dLbl>
            <c:dLbl>
              <c:idx val="113"/>
              <c:delete val="1"/>
            </c:dLbl>
            <c:dLbl>
              <c:idx val="114"/>
              <c:delete val="1"/>
            </c:dLbl>
            <c:dLbl>
              <c:idx val="115"/>
              <c:delete val="1"/>
            </c:dLbl>
            <c:dLbl>
              <c:idx val="116"/>
              <c:delete val="1"/>
            </c:dLbl>
            <c:dLbl>
              <c:idx val="117"/>
              <c:delete val="1"/>
            </c:dLbl>
            <c:dLbl>
              <c:idx val="118"/>
              <c:delete val="1"/>
            </c:dLbl>
            <c:dLbl>
              <c:idx val="119"/>
              <c:delete val="1"/>
            </c:dLbl>
            <c:dLbl>
              <c:idx val="120"/>
              <c:delete val="1"/>
            </c:dLbl>
            <c:dLbl>
              <c:idx val="121"/>
              <c:delete val="1"/>
            </c:dLbl>
            <c:dLbl>
              <c:idx val="122"/>
              <c:delete val="1"/>
            </c:dLbl>
            <c:dLbl>
              <c:idx val="123"/>
              <c:delete val="1"/>
            </c:dLbl>
            <c:dLbl>
              <c:idx val="124"/>
              <c:delete val="1"/>
            </c:dLbl>
            <c:dLbl>
              <c:idx val="125"/>
              <c:delete val="1"/>
            </c:dLbl>
            <c:dLbl>
              <c:idx val="126"/>
              <c:delete val="1"/>
            </c:dLbl>
            <c:dLbl>
              <c:idx val="127"/>
              <c:delete val="1"/>
            </c:dLbl>
            <c:dLbl>
              <c:idx val="128"/>
              <c:delete val="1"/>
            </c:dLbl>
            <c:dLbl>
              <c:idx val="129"/>
              <c:delete val="1"/>
            </c:dLbl>
            <c:dLbl>
              <c:idx val="130"/>
              <c:delete val="1"/>
            </c:dLbl>
            <c:dLbl>
              <c:idx val="131"/>
              <c:delete val="1"/>
            </c:dLbl>
            <c:dLbl>
              <c:idx val="132"/>
              <c:delete val="1"/>
            </c:dLbl>
            <c:dLbl>
              <c:idx val="133"/>
              <c:delete val="1"/>
            </c:dLbl>
            <c:dLbl>
              <c:idx val="134"/>
              <c:delete val="1"/>
            </c:dLbl>
            <c:dLbl>
              <c:idx val="135"/>
              <c:delete val="1"/>
            </c:dLbl>
            <c:dLbl>
              <c:idx val="136"/>
              <c:delete val="1"/>
            </c:dLbl>
            <c:dLbl>
              <c:idx val="137"/>
              <c:delete val="1"/>
            </c:dLbl>
            <c:dLbl>
              <c:idx val="138"/>
              <c:delete val="1"/>
            </c:dLbl>
            <c:dLbl>
              <c:idx val="139"/>
              <c:delete val="1"/>
            </c:dLbl>
            <c:dLbl>
              <c:idx val="140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KONVERSI!$AD$6:$AD$146</c:f>
              <c:numCache/>
            </c:numRef>
          </c:val>
          <c:smooth val="0"/>
        </c:ser>
        <c:axId val="61502328"/>
        <c:axId val="16650041"/>
      </c:lineChart>
      <c:catAx>
        <c:axId val="61502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alibri"/>
                    <a:ea typeface="Calibri"/>
                    <a:cs typeface="Calibri"/>
                  </a:rPr>
                  <a:t>Tahun</a:t>
                </a:r>
                <a:r>
                  <a:rPr lang="en-US" cap="none" sz="1400" b="1" i="0" u="none" baseline="0">
                    <a:latin typeface="Calibri"/>
                    <a:ea typeface="Calibri"/>
                    <a:cs typeface="Calibri"/>
                  </a:rPr>
                  <a:t> 1994 - 2134</a:t>
                </a:r>
              </a:p>
            </c:rich>
          </c:tx>
          <c:layout>
            <c:manualLayout>
              <c:xMode val="edge"/>
              <c:yMode val="edge"/>
              <c:x val="0.45325"/>
              <c:y val="0.935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none"/>
        <c:minorTickMark val="none"/>
        <c:tickLblPos val="nextTo"/>
        <c:crossAx val="16650041"/>
        <c:crosses val="autoZero"/>
        <c:auto val="1"/>
        <c:lblOffset val="100"/>
        <c:noMultiLvlLbl val="0"/>
      </c:catAx>
      <c:valAx>
        <c:axId val="16650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MWh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50232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495300</xdr:colOff>
      <xdr:row>6</xdr:row>
      <xdr:rowOff>85725</xdr:rowOff>
    </xdr:from>
    <xdr:to>
      <xdr:col>31</xdr:col>
      <xdr:colOff>0</xdr:colOff>
      <xdr:row>37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l="6098" t="32099" r="40042" b="10331"/>
        <a:stretch>
          <a:fillRect/>
        </a:stretch>
      </xdr:blipFill>
      <xdr:spPr>
        <a:xfrm>
          <a:off x="10639425" y="1228725"/>
          <a:ext cx="9382125" cy="5838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10</xdr:row>
      <xdr:rowOff>19050</xdr:rowOff>
    </xdr:from>
    <xdr:to>
      <xdr:col>14</xdr:col>
      <xdr:colOff>466725</xdr:colOff>
      <xdr:row>38</xdr:row>
      <xdr:rowOff>76200</xdr:rowOff>
    </xdr:to>
    <xdr:graphicFrame macro="">
      <xdr:nvGraphicFramePr>
        <xdr:cNvPr id="7" name="Chart 6"/>
        <xdr:cNvGraphicFramePr/>
      </xdr:nvGraphicFramePr>
      <xdr:xfrm>
        <a:off x="3514725" y="1924050"/>
        <a:ext cx="82105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64</xdr:row>
      <xdr:rowOff>190500</xdr:rowOff>
    </xdr:from>
    <xdr:to>
      <xdr:col>9</xdr:col>
      <xdr:colOff>933450</xdr:colOff>
      <xdr:row>94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3239750"/>
          <a:ext cx="8353425" cy="5591175"/>
        </a:xfrm>
        <a:prstGeom prst="rect">
          <a:avLst/>
        </a:prstGeom>
        <a:ln w="228600" cap="sq" cmpd="thickThin">
          <a:solidFill>
            <a:srgbClr val="000000"/>
          </a:solidFill>
          <a:prstDash val="solid"/>
          <a:miter lim="800000"/>
          <a:headEnd type="none"/>
          <a:tailEnd type="none"/>
        </a:ln>
        <a:effectLst>
          <a:innerShdw blurRad="76200">
            <a:prstClr val="black"/>
          </a:innerShdw>
        </a:effectLst>
      </xdr:spPr>
    </xdr:pic>
    <xdr:clientData/>
  </xdr:twoCellAnchor>
  <xdr:twoCellAnchor editAs="oneCell">
    <xdr:from>
      <xdr:col>2</xdr:col>
      <xdr:colOff>104775</xdr:colOff>
      <xdr:row>96</xdr:row>
      <xdr:rowOff>152400</xdr:rowOff>
    </xdr:from>
    <xdr:to>
      <xdr:col>10</xdr:col>
      <xdr:colOff>38100</xdr:colOff>
      <xdr:row>118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9297650"/>
          <a:ext cx="8496300" cy="4095750"/>
        </a:xfrm>
        <a:prstGeom prst="rect">
          <a:avLst/>
        </a:prstGeom>
        <a:ln w="228600" cap="sq" cmpd="thickThin">
          <a:solidFill>
            <a:srgbClr val="000000"/>
          </a:solidFill>
          <a:prstDash val="solid"/>
          <a:miter lim="800000"/>
          <a:headEnd type="none"/>
          <a:tailEnd type="none"/>
        </a:ln>
        <a:effectLst>
          <a:innerShdw blurRad="76200">
            <a:prstClr val="black"/>
          </a:innerShdw>
        </a:effectLst>
      </xdr:spPr>
    </xdr:pic>
    <xdr:clientData/>
  </xdr:twoCellAnchor>
  <xdr:twoCellAnchor editAs="oneCell">
    <xdr:from>
      <xdr:col>1</xdr:col>
      <xdr:colOff>381000</xdr:colOff>
      <xdr:row>120</xdr:row>
      <xdr:rowOff>133350</xdr:rowOff>
    </xdr:from>
    <xdr:to>
      <xdr:col>10</xdr:col>
      <xdr:colOff>523875</xdr:colOff>
      <xdr:row>143</xdr:row>
      <xdr:rowOff>152400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23850600"/>
          <a:ext cx="9144000" cy="4400550"/>
        </a:xfrm>
        <a:prstGeom prst="rect">
          <a:avLst/>
        </a:prstGeom>
        <a:ln w="228600" cap="sq" cmpd="thickThin">
          <a:solidFill>
            <a:srgbClr val="000000"/>
          </a:solidFill>
          <a:prstDash val="solid"/>
          <a:miter lim="800000"/>
          <a:headEnd type="none"/>
          <a:tailEnd type="none"/>
        </a:ln>
        <a:effectLst>
          <a:innerShdw blurRad="76200">
            <a:prstClr val="black"/>
          </a:innerShdw>
        </a:effectLst>
      </xdr:spPr>
    </xdr:pic>
    <xdr:clientData/>
  </xdr:twoCellAnchor>
  <xdr:twoCellAnchor editAs="oneCell">
    <xdr:from>
      <xdr:col>2</xdr:col>
      <xdr:colOff>466725</xdr:colOff>
      <xdr:row>145</xdr:row>
      <xdr:rowOff>114300</xdr:rowOff>
    </xdr:from>
    <xdr:to>
      <xdr:col>10</xdr:col>
      <xdr:colOff>123825</xdr:colOff>
      <xdr:row>174</xdr:row>
      <xdr:rowOff>85725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28594050"/>
          <a:ext cx="8220075" cy="5495925"/>
        </a:xfrm>
        <a:prstGeom prst="rect">
          <a:avLst/>
        </a:prstGeom>
        <a:ln w="228600" cap="sq" cmpd="thickThin">
          <a:solidFill>
            <a:srgbClr val="000000"/>
          </a:solidFill>
          <a:prstDash val="solid"/>
          <a:miter lim="800000"/>
          <a:headEnd type="none"/>
          <a:tailEnd type="none"/>
        </a:ln>
        <a:effectLst>
          <a:innerShdw blurRad="76200">
            <a:prstClr val="black"/>
          </a:innerShdw>
        </a:effec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NERGI%20PRIMER\RKAP\RKAP%202010\NE\20100119%20RKAP%202010%20-%20All%20Regional%20Rasional_9,42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SONY\Desktop\Feisal%20BPP%20-%20BPK\ARKAP%2006%20CPYG\RKAP_06_UAI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My%20Documents\FILE_AYAH\RKAP_MURNI%20HPS_2009\RKAP%202009%20JUNI08\RJBR\UAI%202009-%20RJBR-Rev%20Jun%2020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kap%20Fisik%20LKAI%20Distr%20RKAP%202007_modif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mayanti%20File%20Bekup\PLN%20-%20Data%20File\SKI%20AT\DATA%20SKI%20AT\perhitungan%20dan%20data\PIKITRING%20&amp;%20UP%20FAST%20TRACK\Data%20RKAP2009\RKAP%20Aplikasi\Data%20Diterima\Data%2024Des%202004\KASELTENG%20adjstd\PLN%20Budget%20Reports%20V1.2\Reports\RKAP%20Laba_%20Rugi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suyyud\Local%20Settings\Temporary%20Internet%20Files\OLK5B\Forum%20RKAP%202008\RKAP%202008%20Bandung%209-10%20Ags07%20(Target%20KPUB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RKAP%2006%20CPYG\RKAP_06_UAI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%20Rusdi\SUBSIDI%20LISTRIK\SUBSIDI%202004\HPP%20&amp;%20Subs%202004%20-%20KMK-%20Audited-R-19-8-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Outlook\44OZEK6H\LAPORAN%20DISTRIBUSI%2009\data%20masuk\FGTM09\jan.1\Rekap%20laporan%20FGTM%20JAN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1\INVESTASI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SONY\Desktop\Feisal%20BPP%20-%20BPK\DARMAWANGSA%20RKAP\RKAP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y%20Document%20Rusdi\SUBSIDI%20LISTRIK\SUBSIDI%202007\ESTIMASI%20SUBSIDI%202007%20DEPKEU%2017%20MEI%2006-OK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M%20IT\My%20Documents\RKAP2011\DR%20BIDANG2%202011\Usulan%20Biaya%20Kepeg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stito\My%20Documents\RKAP%20Trans%20Revisi-1%20per%20kategori\PIKITRING%20KALIMANTAN\RKAP'09%20R1%20(trans%20&amp;%20gi%20+%20kit)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ram\My%20Documents\CEIC\Bram's\Harga%20BBM%20Indonesi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mayanti%20File%20Bekup\PLN%20-%20Data%20File\SKI%20AT\DATA%20SKI%20AT\perhitungan%20dan%20data\PIKITRING%20&amp;%20UP%20FAST%20TRACK\Data%20RKAP2009\RKAP%2006\RKAP%20Investasi1_3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shiba\AppData\Roaming\Microsoft\Excel\Rapat%20Kinerja\TARGET%202013%20(BULANAN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evisi%20diskon%20b%20&amp;%20I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MRENS~1\LOCALS~1\Temp\ND%20&amp;%20Stock%20BBM%2029%20April_201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mayanti%20File%20Bekup\PLN%20-%20Data%20File\SKI%20AT\DATA%20SKI%20AT\perhitungan%20dan%20data\PIKITRING%20&amp;%20UP%20FAST%20TRACK\Data%20RKAP2009\unzipped\RKAP%20Laba_Rugi%201\LKTW101\LAPORAN\CashFlow012001Anggaran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310808%20RKAP%202009%20-%20Produksi.xlsx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LAPORAN%20BAHAN%20BAKAR%202011\Database%20EPI%202011-RevJun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encanaan\2006\My%20Documents\1Djt\My%20Documents\RUPTL10TH\My%20Documents\RAKORCAB2001\Nur\daftarisian\Book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ENDI\RKAP-BALI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aporan%20kinerja%202008\ENDORSEMENT%202008\Documents%20and%20Settings\Ninik\Local%20Settings\Temporary%20Internet%20Files\Content.IE5\S96B4XUV\R%20K%20A%20P\RKAP%202007\RKAP%202007%2009-02-2007%20(PENETAPAN)\WIL%20NTB%20-%20TM1%201.31%20WIL%20NTB\RKAP%20Laba_%20Rugi1_3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eraca%20Energi%202004%20(Ver8)%20Edi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ANAKANAK\LkTW200\AT1999\AKPENY-J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k203TW1\LAPORAN\KontrolLaporanTW12003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mayanti%20File%20Bekup\PLN%20-%20Data%20File\RKAP%202010\A%20Program%202010\20090913%20RKAP%202010%20Rev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mayanti%20File%20Bekup\PLN%20-%20Data%20File\SKI%20AT\DATA%20SKI%20AT\perhitungan%20dan%20data\PIKITRING%20&amp;%20UP%20FAST%20TRACK\Data%20RKAP2009\PLANNING%20SESION-06\REGION_2\My%20Documents\NAMA%20NOMOR%20HP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ENDI\FORMAT%20RKAP-WILUS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SONY\Desktop\Feisal%20BPP%20-%20BPK\Documents%20and%20Settings\suyyud.PUSAT\My%20Documents\DPR\DRAFTREVISI0906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aga-dni-pc3\c\SDR\ankom\ANALISA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NIA-NIAGA-8\uai03\FORM-LKAI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mayanti%20File%20Bekup\PLN%20-%20Data%20File\SKI%20AT\DATA%20SKI%20AT\perhitungan%20dan%20data\PIKITRING%20&amp;%20UP%20FAST%20TRACK\unzipped\RKAP%20Laba_Rugi%201\LKTW101\LAPORAN\CashFlow012001Anggaran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E\BBM\ANGGARAN\RKAP\RKAP-2006\WIL\Bi-Peg%20Wil%20NTB%20-%202006%20-%2001-08-05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KAP%202008%20AI\REVISI%20PAGU%20INVEST%20(RAKER)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naturi\Local%20Settings\Temporary%20Internet%20Files\OLK5D\IPP%20(version%201)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SONY\Desktop\Feisal%20BPP%20-%20BPK\RKAP%20Aplikasi\Bogor\TM1%20Output%20templates%201.31\RKAP%20Output%20Laba_%20Rugi1_3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8.38\lm\LAMPIRAN%20LM%20TW%20IV%202004\gabungan%20pendukung%20lm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6300%20TOP%20REPORT%20%20ADB%20-%201983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udyanto\My%20Documents\Form%20Distribusi%202006\LKAI2006W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Outlook\44OZEK6H\Rapat%20Rekonsiliasi%20Jakarta%2013%20Agustus%202010\Form%20Rekapitulasi%20%20Laporan%20Distribusi%20TW%20II-10%20PAPU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aga-dni-pc3\c\uai\uai-2001\revisi-1\lk-TRANS-2001-(8R)-rev-1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uyyud.PUSAT\My%20Documents\Documents%20and%20Settings\Manajer%20Teknik\Desktop\WINNT\Profiles\wkongsamut\Temporary%20Internet%20Files\Content.IE5\CDERGTUV\Danfoss%20Submission%20form%202004%20(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aga-dni-pc3\c\windows\TEMP\UAI-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lients\PLN\PLN%20Budget\PLN%20budget%20forms\Lk200312-02-03-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Feisal\Desktop\RKAP%202009\RKAP%202008\Documents%20and%20Settings\Achmad\Local%20Settings\Temporary%20Internet%20Files\OLK317\Documents%20and%20Settings\Feisal\Desktop\Documents%20and%20Settings\User\Local%20Settings\Temporary%20Intern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ngc001pn1\_widjajsh$\My%20Documents\Energizer%20Model%20-%20V7_4%20(ONLY%20FOR%20HISTORIC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rkap2010_latihan"/>
      <sheetName val="Amandemen-2004"/>
      <sheetName val="Selisih Prod"/>
      <sheetName val="Sheet1"/>
      <sheetName val="Pembelian"/>
      <sheetName val="TM1Beli"/>
      <sheetName val="Tap2006"/>
      <sheetName val="Sheet3"/>
      <sheetName val="NEKons"/>
      <sheetName val="NerSubsis"/>
      <sheetName val="Penjualan08"/>
      <sheetName val="Penjualan09"/>
      <sheetName val="Beli"/>
      <sheetName val="Sewa"/>
      <sheetName val="Penjualan10"/>
      <sheetName val="Sale10vAGA"/>
      <sheetName val="Gab 2010-2011 Ver1"/>
      <sheetName val="Visi Dis 2012"/>
      <sheetName val="Banding"/>
      <sheetName val="rkap2010"/>
      <sheetName val="Sheet5"/>
      <sheetName val="Sheet4"/>
      <sheetName val="Uraian"/>
      <sheetName val="Prod01"/>
      <sheetName val="Prod2"/>
      <sheetName val="List"/>
      <sheetName val="Kamus"/>
      <sheetName val="TaraKalor"/>
      <sheetName val="Catatan"/>
      <sheetName val="Sheet2"/>
      <sheetName val="KSU"/>
      <sheetName val="KSS"/>
      <sheetName val="Sampul"/>
      <sheetName val="Chek"/>
      <sheetName val="kCal"/>
      <sheetName val="HitBln"/>
      <sheetName val="BBkr"/>
      <sheetName val="Compatibility Report"/>
      <sheetName val="20100119 RKAP 2010 - All Reg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72">
          <cell r="AB72">
            <v>4323911</v>
          </cell>
        </row>
        <row r="121">
          <cell r="AB121">
            <v>215711</v>
          </cell>
        </row>
        <row r="289">
          <cell r="AB289">
            <v>1527170</v>
          </cell>
        </row>
        <row r="380">
          <cell r="AB380">
            <v>3600000</v>
          </cell>
        </row>
        <row r="586">
          <cell r="R586">
            <v>390</v>
          </cell>
        </row>
        <row r="625">
          <cell r="AB625">
            <v>17029951.0257481</v>
          </cell>
        </row>
        <row r="684">
          <cell r="AB684">
            <v>6765876.680640001</v>
          </cell>
        </row>
        <row r="689">
          <cell r="U689">
            <v>28152928.496560022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42">
          <cell r="C142">
            <v>5621.16</v>
          </cell>
        </row>
        <row r="143">
          <cell r="C143">
            <v>5415.05</v>
          </cell>
        </row>
        <row r="144">
          <cell r="C144">
            <v>3820.15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W-NAD"/>
      <sheetName val="W-SU"/>
      <sheetName val="W-SB"/>
      <sheetName val="W-R"/>
      <sheetName val="W-SJB"/>
      <sheetName val="W-L"/>
      <sheetName val="W-BB"/>
      <sheetName val="W-KB"/>
      <sheetName val="W-KST"/>
      <sheetName val="W-KT"/>
      <sheetName val="W-SUT"/>
      <sheetName val="W-SSR"/>
      <sheetName val="W-M"/>
      <sheetName val="W-P"/>
      <sheetName val="W-NTB"/>
      <sheetName val="W-NTT"/>
      <sheetName val="D-B"/>
      <sheetName val="D-JTM"/>
      <sheetName val="D-JTG"/>
      <sheetName val="D-JBB"/>
      <sheetName val="D-JRT"/>
      <sheetName val="K-SBU"/>
      <sheetName val="K-SBS"/>
      <sheetName val="P3B-J"/>
      <sheetName val="P3B-S"/>
      <sheetName val="JPP"/>
      <sheetName val="JE"/>
      <sheetName val="JP"/>
      <sheetName val="JMK"/>
      <sheetName val="JS"/>
      <sheetName val="PP"/>
      <sheetName val="KP"/>
      <sheetName val="P-SA"/>
      <sheetName val="P-SSR"/>
      <sheetName val="P-JBN"/>
      <sheetName val="P-S"/>
      <sheetName val="P-K"/>
      <sheetName val="K-TJ"/>
      <sheetName val="K-MTR"/>
      <sheetName val="K-CLG"/>
      <sheetName val="PJB"/>
      <sheetName val="IP"/>
      <sheetName val="BTM"/>
      <sheetName val="ICP"/>
      <sheetName val="PLN E"/>
      <sheetName val="PLN TRK"/>
      <sheetName val="REK WIL"/>
      <sheetName val="REK DIS"/>
      <sheetName val="REK KP"/>
      <sheetName val="REK JP"/>
      <sheetName val="REK PIK"/>
      <sheetName val="REK AP"/>
      <sheetName val="REKAP"/>
      <sheetName val="REKAP UNIT 1"/>
      <sheetName val="RIP 1"/>
      <sheetName val="RKAI 1"/>
      <sheetName val="RISD 1"/>
      <sheetName val="RIP"/>
      <sheetName val="RKAI"/>
      <sheetName val="RISD"/>
      <sheetName val="DAF PRO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E.11-BASKET"/>
      <sheetName val="TRANS (GAB)"/>
      <sheetName val="Resume RKAP"/>
      <sheetName val="RESUM-BASKET"/>
      <sheetName val="RESUM  DISBURSE"/>
      <sheetName val="Resum Prioritas"/>
      <sheetName val="RESUM "/>
      <sheetName val="DISBURSE"/>
      <sheetName val="TRANS"/>
      <sheetName val="TID"/>
      <sheetName val="TI"/>
      <sheetName val="FAS"/>
      <sheetName val="urgensi-basket 1"/>
      <sheetName val="urgensi-basket 2"/>
      <sheetName val="urgensi-basket 3"/>
      <sheetName val="urgensi-basket 4"/>
      <sheetName val="urgensi-basket 5"/>
      <sheetName val="urgensi-basket 6"/>
      <sheetName val="RESUME-UAI"/>
      <sheetName val="W-N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Kamus"/>
      <sheetName val="Cover"/>
      <sheetName val="Rekapitulasi"/>
      <sheetName val="Basket"/>
      <sheetName val="JTM"/>
      <sheetName val="JTR"/>
      <sheetName val="Rekap FSK TRW07"/>
      <sheetName val="Gardu"/>
      <sheetName val="SR"/>
      <sheetName val="Rekap Fisik MCT"/>
      <sheetName val="KWhmeter"/>
      <sheetName val="UAI_4"/>
      <sheetName val="UAI_2"/>
      <sheetName val="SR_07"/>
      <sheetName val="Target Fisik"/>
      <sheetName val="Rekap000"/>
      <sheetName val="Basket000"/>
      <sheetName val="JTM000"/>
      <sheetName val="JTR000"/>
      <sheetName val="Gardu000"/>
      <sheetName val="SR000"/>
      <sheetName val="kWhmeter0"/>
      <sheetName val="UAI000"/>
    </sheetNames>
    <sheetDataSet>
      <sheetData sheetId="0" refreshError="1">
        <row r="2">
          <cell r="D2" t="str">
            <v>Mutu Tegangan</v>
          </cell>
        </row>
        <row r="3">
          <cell r="D3" t="str">
            <v>SAIDI &amp; SAIFI</v>
          </cell>
        </row>
        <row r="4">
          <cell r="D4" t="str">
            <v>Susut distribusi</v>
          </cell>
        </row>
        <row r="5">
          <cell r="D5" t="str">
            <v>Rehabilitasi Jaringan Distribusi</v>
          </cell>
        </row>
        <row r="6">
          <cell r="D6" t="str">
            <v>Perluasan</v>
          </cell>
        </row>
        <row r="7">
          <cell r="D7" t="str">
            <v>Peningkatan Sarana Pelayanan Distribusi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ipeg-U(12D2)"/>
      <sheetName val="Kamus"/>
      <sheetName val="W-NAD"/>
      <sheetName val="BBaku(12C3)"/>
      <sheetName val="BBMJenis(12B1)"/>
      <sheetName val="BiLuOp(14)"/>
      <sheetName val="BiPinjamin(15)"/>
      <sheetName val="BOLain(12E2)"/>
      <sheetName val="BPeg-F(12D1)"/>
      <sheetName val="IkhtisarBiop(12.0)"/>
      <sheetName val="JualGTarif(11A)"/>
      <sheetName val="LabaRugi Fungsi"/>
      <sheetName val="PembelianiTL(12A1"/>
      <sheetName val="PendaLuOp(13)"/>
      <sheetName val="PendOpLain(11B)"/>
      <sheetName val="ProduksiTL(12B2)"/>
      <sheetName val="SewaPemb(12A2)"/>
      <sheetName val="HarJabor(12C2)"/>
      <sheetName val="FORM-B"/>
      <sheetName val="Changes"/>
      <sheetName val="Cover"/>
      <sheetName val="Daftar Isi"/>
      <sheetName val="Asumsi"/>
      <sheetName val="LabaRugi Unsur"/>
      <sheetName val="Penjelas"/>
      <sheetName val="SewaDis(12A2)"/>
      <sheetName val="HarMat(12C1)"/>
      <sheetName val="BOLain(12E1)"/>
      <sheetName val="PenjTL(18)"/>
      <sheetName val="LabaRugi Lainnya 2005(20)"/>
      <sheetName val="LabaRugi Unsur2004(21A)"/>
      <sheetName val="LabaRugi Fungsi2004(21B)"/>
      <sheetName val="RKAP Laba_ Rugi1"/>
      <sheetName val="RKAP Laba_ Rugi1.xls"/>
      <sheetName val="USAHA"/>
      <sheetName val="LK-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Amandemen-2004"/>
      <sheetName val="List"/>
      <sheetName val="Selisih Prod"/>
      <sheetName val="Sheet1"/>
      <sheetName val="NerSubsis"/>
      <sheetName val="Pembelian"/>
      <sheetName val="Sw&amp;Bl"/>
      <sheetName val="Tap2006"/>
      <sheetName val="NEKons"/>
      <sheetName val="rkap2008"/>
      <sheetName val="TaraKalor"/>
      <sheetName val="Sheet3"/>
      <sheetName val="Catatan"/>
      <sheetName val="Sheet2"/>
      <sheetName val="Uraian"/>
      <sheetName val="Sampul"/>
      <sheetName val="Chek"/>
      <sheetName val="kCal"/>
      <sheetName val="HitBln"/>
      <sheetName val="BBkr"/>
      <sheetName val="Bipeg-U(12D2)"/>
      <sheetName val="BBaku(12C3)"/>
      <sheetName val="BBMJenis(12B1)"/>
      <sheetName val="BiLuOp(14)"/>
      <sheetName val="BiPinjamin(15)"/>
      <sheetName val="BOLain(12E2)"/>
      <sheetName val="BPeg-F(12D1)"/>
      <sheetName val="IkhtisarBiop(12.0)"/>
      <sheetName val="JualGTarif(11A)"/>
      <sheetName val="LabaRugi Fungsi"/>
      <sheetName val="PembelianiTL(12A1"/>
      <sheetName val="PendaLuOp(13)"/>
      <sheetName val="PendOpLain(11B)"/>
      <sheetName val="ProduksiTL(12B2)"/>
      <sheetName val="SewaPemb(12A2)"/>
    </sheetNames>
    <sheetDataSet>
      <sheetData sheetId="0"/>
      <sheetData sheetId="1"/>
      <sheetData sheetId="2" refreshError="1">
        <row r="2">
          <cell r="A2" t="str">
            <v>Wil. Nanggroe Aceh Darussalam</v>
          </cell>
        </row>
        <row r="3">
          <cell r="A3" t="str">
            <v>Wil. Sumatera Utara</v>
          </cell>
        </row>
        <row r="4">
          <cell r="A4" t="str">
            <v>Wil. Riau</v>
          </cell>
        </row>
        <row r="5">
          <cell r="A5" t="str">
            <v>Wil. Sumatera Barat</v>
          </cell>
        </row>
        <row r="6">
          <cell r="A6" t="str">
            <v>Wil. SumSel, Jambi &amp; Bengkulu</v>
          </cell>
        </row>
        <row r="7">
          <cell r="A7" t="str">
            <v>Wilayah Lampung</v>
          </cell>
        </row>
        <row r="8">
          <cell r="A8" t="str">
            <v>Wilayah Bangka Belitung</v>
          </cell>
        </row>
        <row r="9">
          <cell r="A9" t="str">
            <v>Kit Sumbagut</v>
          </cell>
        </row>
        <row r="10">
          <cell r="A10" t="str">
            <v>Kit Sumbagsel</v>
          </cell>
        </row>
        <row r="11">
          <cell r="A11" t="str">
            <v>P3B Sumatera</v>
          </cell>
        </row>
        <row r="12">
          <cell r="A12" t="str">
            <v>Wil. Kalimantan Barat</v>
          </cell>
        </row>
        <row r="13">
          <cell r="A13" t="str">
            <v>Wil. Kalimantan Selatan &amp;Tengah</v>
          </cell>
        </row>
        <row r="14">
          <cell r="A14" t="str">
            <v>Wil. Kalimantan Timur</v>
          </cell>
        </row>
        <row r="15">
          <cell r="A15" t="str">
            <v>Wil. Sulawesi Utara &amp; Tengah</v>
          </cell>
        </row>
        <row r="16">
          <cell r="A16" t="str">
            <v>Wil. Sulawesi Selatan &amp; Tenggara</v>
          </cell>
        </row>
        <row r="17">
          <cell r="A17" t="str">
            <v>Wil. Maluku</v>
          </cell>
        </row>
        <row r="18">
          <cell r="A18" t="str">
            <v>Wil. Papua</v>
          </cell>
        </row>
        <row r="19">
          <cell r="A19" t="str">
            <v>Wil. Nusa Tenggara Timur</v>
          </cell>
        </row>
        <row r="20">
          <cell r="A20" t="str">
            <v>Wil. Nusa Tenggara Barat</v>
          </cell>
        </row>
        <row r="21">
          <cell r="A21" t="str">
            <v>Dis. Bali</v>
          </cell>
        </row>
        <row r="22">
          <cell r="A22" t="str">
            <v>Dis. Jawa Timur</v>
          </cell>
        </row>
        <row r="23">
          <cell r="A23" t="str">
            <v>Dis Jawa Tengah &amp; Yogyakarta</v>
          </cell>
        </row>
        <row r="24">
          <cell r="A24" t="str">
            <v>Dis Jawa Barat &amp; Banten</v>
          </cell>
        </row>
        <row r="25">
          <cell r="A25" t="str">
            <v>Dis Jakarta Raya &amp; Tangerang</v>
          </cell>
        </row>
        <row r="26">
          <cell r="A26" t="str">
            <v>Muara Tawar</v>
          </cell>
        </row>
        <row r="27">
          <cell r="A27" t="str">
            <v>Tj Jati B</v>
          </cell>
        </row>
        <row r="28">
          <cell r="A28" t="str">
            <v>Cilegon</v>
          </cell>
        </row>
        <row r="29">
          <cell r="A29" t="str">
            <v>P3B</v>
          </cell>
        </row>
        <row r="30">
          <cell r="A30" t="str">
            <v>PT PLN Batam</v>
          </cell>
        </row>
        <row r="31">
          <cell r="A31" t="str">
            <v>PT PLN Tarakan</v>
          </cell>
        </row>
        <row r="32">
          <cell r="A32" t="str">
            <v>PT Indonesia Power</v>
          </cell>
        </row>
        <row r="33">
          <cell r="A33" t="str">
            <v>PT PJB</v>
          </cell>
        </row>
        <row r="34">
          <cell r="A34" t="str">
            <v>Holding</v>
          </cell>
        </row>
        <row r="35">
          <cell r="A35" t="str">
            <v>Anak Perusahaan</v>
          </cell>
        </row>
        <row r="36">
          <cell r="A36" t="str">
            <v>Konsolidasi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83">
          <cell r="B83">
            <v>2008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W-NAD"/>
      <sheetName val="W-SU"/>
      <sheetName val="W-SB"/>
      <sheetName val="W-R"/>
      <sheetName val="W-SJB"/>
      <sheetName val="W-L"/>
      <sheetName val="W-BB"/>
      <sheetName val="W-KB"/>
      <sheetName val="W-KST"/>
      <sheetName val="W-KT"/>
      <sheetName val="W-SUT"/>
      <sheetName val="W-SSR"/>
      <sheetName val="W-M"/>
      <sheetName val="W-P"/>
      <sheetName val="W-NTB"/>
      <sheetName val="W-NTT"/>
      <sheetName val="D-B"/>
      <sheetName val="D-JTM"/>
      <sheetName val="D-JTG"/>
      <sheetName val="D-JBB"/>
      <sheetName val="D-JRT"/>
      <sheetName val="K-SBU"/>
      <sheetName val="K-SBS"/>
      <sheetName val="P3B-J"/>
      <sheetName val="P3B-S"/>
      <sheetName val="JPP"/>
      <sheetName val="JE"/>
      <sheetName val="JP"/>
      <sheetName val="JMK"/>
      <sheetName val="JS"/>
      <sheetName val="PP"/>
      <sheetName val="KP"/>
      <sheetName val="P-SA"/>
      <sheetName val="P-SSR"/>
      <sheetName val="P-JBN"/>
      <sheetName val="P-S"/>
      <sheetName val="P-K"/>
      <sheetName val="K-TJ"/>
      <sheetName val="K-MTR"/>
      <sheetName val="K-CLG"/>
      <sheetName val="PJB"/>
      <sheetName val="IP"/>
      <sheetName val="BTM"/>
      <sheetName val="ICP"/>
      <sheetName val="PLN E"/>
      <sheetName val="PLN TRK"/>
      <sheetName val="REK WIL"/>
      <sheetName val="REK DIS"/>
      <sheetName val="REK KP"/>
      <sheetName val="REK JP"/>
      <sheetName val="REK PIK"/>
      <sheetName val="REK AP"/>
      <sheetName val="REKAP"/>
      <sheetName val="REKAP UNIT 1"/>
      <sheetName val="RIP 1"/>
      <sheetName val="RKAI 1"/>
      <sheetName val="RISD 1"/>
      <sheetName val="RIP"/>
      <sheetName val="RKAI"/>
      <sheetName val="RISD"/>
      <sheetName val="DAF PRO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sumsi"/>
      <sheetName val="Sheet1"/>
      <sheetName val="By Non HPP"/>
      <sheetName val="Beban-Usaha"/>
      <sheetName val="LK2004"/>
      <sheetName val="DPN"/>
      <sheetName val="AT 2004"/>
      <sheetName val="Biaya&amp;NrcKWh"/>
      <sheetName val="NE"/>
      <sheetName val="Perhit.HPP"/>
      <sheetName val="GambarB"/>
      <sheetName val="Subsidi"/>
      <sheetName val="Sheet2"/>
      <sheetName val="Cair Su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Kamus"/>
      <sheetName val="Cover"/>
      <sheetName val="FGTM 03"/>
      <sheetName val="Lampiran I"/>
    </sheetNames>
    <sheetDataSet>
      <sheetData sheetId="0"/>
      <sheetData sheetId="1">
        <row r="29">
          <cell r="C29">
            <v>1</v>
          </cell>
          <cell r="D29">
            <v>1</v>
          </cell>
        </row>
      </sheetData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PBN"/>
      <sheetName val="APLN"/>
      <sheetName val="BP1"/>
      <sheetName val="BP2"/>
      <sheetName val="REKAP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ATAVARIABEL"/>
      <sheetName val="KINERJA"/>
      <sheetName val="LABARUGI"/>
      <sheetName val="NERACA"/>
      <sheetName val="SPDN"/>
      <sheetName val="CASHFLOW"/>
      <sheetName val="PEREQ"/>
      <sheetName val="PPem"/>
      <sheetName val="LRANG"/>
      <sheetName val="NRANG"/>
      <sheetName val="ROE"/>
      <sheetName val="PenTL"/>
      <sheetName val="PenGol"/>
      <sheetName val="SalesUnit"/>
      <sheetName val="KVAGOL"/>
      <sheetName val="PendBP"/>
      <sheetName val="Pembelian"/>
      <sheetName val="Ongkos Angkut"/>
      <sheetName val="Resume"/>
      <sheetName val="Pendukung"/>
      <sheetName val="BBM"/>
      <sheetName val="OIL"/>
      <sheetName val="AOHAR"/>
      <sheetName val="Peg"/>
      <sheetName val="Har"/>
      <sheetName val="POLain"/>
      <sheetName val="Dana"/>
      <sheetName val="Piutang"/>
      <sheetName val="CFBulanan"/>
      <sheetName val="Inv-SD"/>
      <sheetName val="INVES-F"/>
      <sheetName val="NRCunit2004"/>
      <sheetName val="LRUnit2004"/>
      <sheetName val="BiAdm"/>
      <sheetName val="adm_dat"/>
      <sheetName val="SewaD"/>
      <sheetName val="DEPRES"/>
      <sheetName val="Revaldll"/>
      <sheetName val="BAB Lainnya"/>
      <sheetName val="LISWAS4"/>
      <sheetName val="CashBudget"/>
      <sheetName val="DataLR"/>
      <sheetName val="DataNRC"/>
      <sheetName val="F-KIT"/>
      <sheetName val="F-DIST"/>
      <sheetName val="RIS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4">
          <cell r="E54">
            <v>8600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"/>
      <sheetName val="C"/>
      <sheetName val="I"/>
      <sheetName val="LR"/>
      <sheetName val="RL-BPP"/>
      <sheetName val="Asumsi "/>
      <sheetName val="BPP"/>
      <sheetName val="Harga BBM"/>
      <sheetName val="SubLis-07"/>
      <sheetName val="Rekap Sublis"/>
      <sheetName val="Rekap BPP"/>
      <sheetName val="D"/>
      <sheetName val="E"/>
      <sheetName val="F"/>
      <sheetName val="G"/>
      <sheetName val="H"/>
      <sheetName val="J"/>
      <sheetName val="K"/>
      <sheetName val="L"/>
      <sheetName val="M"/>
      <sheetName val="By Non BPP-06"/>
      <sheetName val="LRAnak"/>
      <sheetName val="KWHJUAL"/>
      <sheetName val="Indk"/>
      <sheetName val="Debcap"/>
      <sheetName val="asumsi-or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3">
          <cell r="F3">
            <v>1997</v>
          </cell>
          <cell r="G3">
            <v>1998</v>
          </cell>
          <cell r="H3">
            <v>1999</v>
          </cell>
          <cell r="I3">
            <v>2000</v>
          </cell>
          <cell r="J3">
            <v>2001</v>
          </cell>
          <cell r="K3">
            <v>2002</v>
          </cell>
          <cell r="L3">
            <v>2003</v>
          </cell>
          <cell r="M3">
            <v>2004</v>
          </cell>
          <cell r="N3">
            <v>2005</v>
          </cell>
          <cell r="V3">
            <v>0</v>
          </cell>
          <cell r="W3">
            <v>0</v>
          </cell>
          <cell r="X3" t="e">
            <v>#REF!</v>
          </cell>
          <cell r="Y3" t="e">
            <v>#REF!</v>
          </cell>
          <cell r="Z3" t="e">
            <v>#REF!</v>
          </cell>
          <cell r="AA3" t="e">
            <v>#REF!</v>
          </cell>
          <cell r="AB3" t="e">
            <v>#REF!</v>
          </cell>
          <cell r="AC3" t="e">
            <v>#REF!</v>
          </cell>
          <cell r="AD3" t="e">
            <v>#REF!</v>
          </cell>
          <cell r="AL3" t="e">
            <v>#REF!</v>
          </cell>
          <cell r="AM3" t="e">
            <v>#REF!</v>
          </cell>
          <cell r="AN3" t="e">
            <v>#REF!</v>
          </cell>
          <cell r="AO3" t="e">
            <v>#REF!</v>
          </cell>
          <cell r="AP3" t="e">
            <v>#REF!</v>
          </cell>
          <cell r="AQ3" t="e">
            <v>#REF!</v>
          </cell>
          <cell r="AR3" t="e">
            <v>#REF!</v>
          </cell>
          <cell r="AS3" t="e">
            <v>#REF!</v>
          </cell>
          <cell r="AT3" t="e">
            <v>#REF!</v>
          </cell>
        </row>
        <row r="5">
          <cell r="F5">
            <v>1621.373253</v>
          </cell>
          <cell r="G5">
            <v>1749.61048669</v>
          </cell>
          <cell r="H5">
            <v>2163.966</v>
          </cell>
          <cell r="I5">
            <v>2689.999</v>
          </cell>
          <cell r="J5">
            <v>4470.16883</v>
          </cell>
          <cell r="K5">
            <v>9081.774619999998</v>
          </cell>
          <cell r="L5">
            <v>14841.59193612</v>
          </cell>
          <cell r="M5">
            <v>13829.510993346</v>
          </cell>
          <cell r="N5">
            <v>27862.944825466</v>
          </cell>
          <cell r="V5" t="e">
            <v>#REF!</v>
          </cell>
          <cell r="W5" t="e">
            <v>#REF!</v>
          </cell>
          <cell r="X5" t="e">
            <v>#REF!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</row>
        <row r="6">
          <cell r="F6">
            <v>623.817996</v>
          </cell>
          <cell r="G6">
            <v>796.3106111999999</v>
          </cell>
          <cell r="H6">
            <v>1770.49</v>
          </cell>
          <cell r="I6">
            <v>2020.136</v>
          </cell>
          <cell r="J6">
            <v>2798.124987</v>
          </cell>
          <cell r="K6">
            <v>3088.502</v>
          </cell>
          <cell r="L6">
            <v>3499.984888</v>
          </cell>
          <cell r="M6">
            <v>3583.683</v>
          </cell>
          <cell r="N6">
            <v>4337.67066978</v>
          </cell>
          <cell r="V6" t="e">
            <v>#REF!</v>
          </cell>
          <cell r="W6" t="e">
            <v>#REF!</v>
          </cell>
          <cell r="X6" t="e">
            <v>#REF!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</row>
        <row r="7">
          <cell r="F7">
            <v>1851.6610048238483</v>
          </cell>
          <cell r="G7">
            <v>5865.538414</v>
          </cell>
          <cell r="H7">
            <v>5026.742</v>
          </cell>
          <cell r="I7">
            <v>4985.838</v>
          </cell>
          <cell r="J7">
            <v>5801.68979</v>
          </cell>
          <cell r="K7">
            <v>4533.183</v>
          </cell>
          <cell r="L7">
            <v>3911.45249</v>
          </cell>
          <cell r="M7">
            <v>3557.387</v>
          </cell>
          <cell r="N7">
            <v>3779.933948316</v>
          </cell>
          <cell r="V7" t="e">
            <v>#REF!</v>
          </cell>
          <cell r="W7" t="e">
            <v>#REF!</v>
          </cell>
          <cell r="X7" t="e">
            <v>#REF!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</row>
        <row r="8">
          <cell r="F8">
            <v>241.983325</v>
          </cell>
          <cell r="G8">
            <v>965.277939363271</v>
          </cell>
          <cell r="H8">
            <v>698.39</v>
          </cell>
          <cell r="I8">
            <v>648.629</v>
          </cell>
          <cell r="J8">
            <v>884.311442</v>
          </cell>
          <cell r="K8">
            <v>959.081</v>
          </cell>
          <cell r="L8">
            <v>1061.676032</v>
          </cell>
          <cell r="M8">
            <v>1035.557</v>
          </cell>
          <cell r="N8">
            <v>1302.235525824</v>
          </cell>
          <cell r="V8" t="e">
            <v>#REF!</v>
          </cell>
          <cell r="W8" t="e">
            <v>#REF!</v>
          </cell>
          <cell r="X8" t="e">
            <v>#REF!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11">
          <cell r="F11">
            <v>2250.708935869602</v>
          </cell>
          <cell r="G11">
            <v>3074.149</v>
          </cell>
          <cell r="H11">
            <v>3224.331494</v>
          </cell>
          <cell r="I11">
            <v>3229.592</v>
          </cell>
          <cell r="J11">
            <v>3404</v>
          </cell>
          <cell r="K11">
            <v>15626.763</v>
          </cell>
          <cell r="L11">
            <v>12745.047489459</v>
          </cell>
          <cell r="M11">
            <v>9547.554658</v>
          </cell>
          <cell r="N11">
            <v>9722.315303689</v>
          </cell>
          <cell r="V11">
            <v>0</v>
          </cell>
          <cell r="W11">
            <v>2006</v>
          </cell>
          <cell r="X11" t="e">
            <v>#REF!</v>
          </cell>
          <cell r="Y11" t="e">
            <v>#REF!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  <cell r="AQ11" t="e">
            <v>#REF!</v>
          </cell>
          <cell r="AR11" t="e">
            <v>#REF!</v>
          </cell>
          <cell r="AS11" t="e">
            <v>#REF!</v>
          </cell>
          <cell r="AT11" t="e">
            <v>#REF!</v>
          </cell>
        </row>
        <row r="12">
          <cell r="F12">
            <v>2535.030095</v>
          </cell>
          <cell r="G12">
            <v>2439.697</v>
          </cell>
          <cell r="H12">
            <v>3503.8323729999997</v>
          </cell>
          <cell r="I12">
            <v>4215.029759</v>
          </cell>
          <cell r="J12">
            <v>5810.8356029999995</v>
          </cell>
          <cell r="K12">
            <v>7592.724</v>
          </cell>
          <cell r="L12">
            <v>13525.783679401</v>
          </cell>
          <cell r="M12">
            <v>13701.349160999998</v>
          </cell>
          <cell r="N12">
            <v>15347.668895265</v>
          </cell>
          <cell r="V12">
            <v>0</v>
          </cell>
          <cell r="W12">
            <v>4007</v>
          </cell>
          <cell r="X12" t="e">
            <v>#REF!</v>
          </cell>
          <cell r="Y12" t="e">
            <v>#REF!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  <cell r="AQ12" t="e">
            <v>#REF!</v>
          </cell>
          <cell r="AR12" t="e">
            <v>#REF!</v>
          </cell>
          <cell r="AS12" t="e">
            <v>#REF!</v>
          </cell>
          <cell r="AT12" t="e">
            <v>#REF!</v>
          </cell>
        </row>
        <row r="13">
          <cell r="F13">
            <v>4338.835578823849</v>
          </cell>
          <cell r="G13">
            <v>9408.966</v>
          </cell>
          <cell r="H13">
            <v>9691.813</v>
          </cell>
          <cell r="I13">
            <v>10375.827</v>
          </cell>
          <cell r="J13">
            <v>14007.295049</v>
          </cell>
          <cell r="K13">
            <v>17957.262</v>
          </cell>
          <cell r="L13">
            <v>21477.867201</v>
          </cell>
          <cell r="M13">
            <v>24491.052475</v>
          </cell>
          <cell r="N13">
            <v>37355.450093312</v>
          </cell>
          <cell r="V13">
            <v>0</v>
          </cell>
          <cell r="W13">
            <v>0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  <cell r="AQ13" t="e">
            <v>#REF!</v>
          </cell>
          <cell r="AR13" t="e">
            <v>#REF!</v>
          </cell>
          <cell r="AS13" t="e">
            <v>#REF!</v>
          </cell>
          <cell r="AT13" t="e">
            <v>#REF!</v>
          </cell>
        </row>
        <row r="14">
          <cell r="F14">
            <v>325.162</v>
          </cell>
          <cell r="G14">
            <v>1885.9630000000002</v>
          </cell>
          <cell r="H14">
            <v>5082.703</v>
          </cell>
          <cell r="I14">
            <v>9395.365</v>
          </cell>
          <cell r="J14">
            <v>8717.140537</v>
          </cell>
          <cell r="K14">
            <v>11168.841317</v>
          </cell>
          <cell r="L14">
            <v>10837.795807894</v>
          </cell>
          <cell r="M14">
            <v>11970.81067</v>
          </cell>
          <cell r="N14">
            <v>13598.16650118</v>
          </cell>
          <cell r="V14">
            <v>0</v>
          </cell>
          <cell r="W14" t="str">
            <v>Bunga pajak revaluasi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  <cell r="AQ14" t="e">
            <v>#REF!</v>
          </cell>
          <cell r="AR14" t="e">
            <v>#REF!</v>
          </cell>
          <cell r="AS14" t="e">
            <v>#REF!</v>
          </cell>
          <cell r="AT14" t="e">
            <v>#REF!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V17">
            <v>0</v>
          </cell>
          <cell r="W17">
            <v>0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  <cell r="AQ17" t="e">
            <v>#REF!</v>
          </cell>
          <cell r="AR17" t="e">
            <v>#REF!</v>
          </cell>
          <cell r="AS17" t="e">
            <v>#REF!</v>
          </cell>
          <cell r="AT17" t="e">
            <v>#REF!</v>
          </cell>
        </row>
        <row r="18">
          <cell r="F18">
            <v>1665.513</v>
          </cell>
          <cell r="G18">
            <v>2855.111968</v>
          </cell>
          <cell r="H18">
            <v>1965.254</v>
          </cell>
          <cell r="I18">
            <v>1731.982</v>
          </cell>
          <cell r="J18">
            <v>1080.097</v>
          </cell>
          <cell r="K18">
            <v>1347.008</v>
          </cell>
          <cell r="L18">
            <v>970.482</v>
          </cell>
          <cell r="M18">
            <v>2017.3400000000001</v>
          </cell>
          <cell r="N18">
            <v>1425</v>
          </cell>
          <cell r="V18">
            <v>0</v>
          </cell>
          <cell r="W18">
            <v>0</v>
          </cell>
          <cell r="X18" t="e">
            <v>#REF!</v>
          </cell>
          <cell r="Y18" t="e">
            <v>#REF!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  <cell r="AQ18" t="e">
            <v>#REF!</v>
          </cell>
          <cell r="AR18" t="e">
            <v>#REF!</v>
          </cell>
          <cell r="AS18" t="e">
            <v>#REF!</v>
          </cell>
          <cell r="AT18" t="e">
            <v>#REF!</v>
          </cell>
        </row>
        <row r="19">
          <cell r="F19">
            <v>4743.94781830753</v>
          </cell>
          <cell r="G19">
            <v>7496.09</v>
          </cell>
          <cell r="H19">
            <v>2905.004990370491</v>
          </cell>
          <cell r="I19">
            <v>1669.005767999998</v>
          </cell>
          <cell r="J19">
            <v>357.38</v>
          </cell>
          <cell r="K19">
            <v>298.898</v>
          </cell>
          <cell r="L19">
            <v>701.496753</v>
          </cell>
          <cell r="M19">
            <v>4187.450566675016</v>
          </cell>
          <cell r="N19">
            <v>4991.521359336986</v>
          </cell>
          <cell r="V19">
            <v>0</v>
          </cell>
          <cell r="W19">
            <v>0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  <cell r="AQ19" t="e">
            <v>#REF!</v>
          </cell>
          <cell r="AR19" t="e">
            <v>#REF!</v>
          </cell>
          <cell r="AS19" t="e">
            <v>#REF!</v>
          </cell>
          <cell r="AT19" t="e">
            <v>#REF!</v>
          </cell>
        </row>
        <row r="20">
          <cell r="F20">
            <v>4295.14478169247</v>
          </cell>
          <cell r="G20">
            <v>1863.7849952257334</v>
          </cell>
          <cell r="H20">
            <v>1647.431940408609</v>
          </cell>
          <cell r="I20">
            <v>1232.2012320000022</v>
          </cell>
          <cell r="J20">
            <v>2159.586158000004</v>
          </cell>
          <cell r="K20">
            <v>2469.5963084543973</v>
          </cell>
          <cell r="L20">
            <v>5685.055705439337</v>
          </cell>
          <cell r="M20">
            <v>10754.693853324985</v>
          </cell>
          <cell r="N20">
            <v>8771.295640663015</v>
          </cell>
          <cell r="V20">
            <v>0</v>
          </cell>
          <cell r="W20">
            <v>0</v>
          </cell>
          <cell r="X20" t="e">
            <v>#REF!</v>
          </cell>
          <cell r="Y20" t="e">
            <v>#REF!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  <cell r="AQ20" t="e">
            <v>#REF!</v>
          </cell>
          <cell r="AR20" t="e">
            <v>#REF!</v>
          </cell>
          <cell r="AS20" t="e">
            <v>#REF!</v>
          </cell>
          <cell r="AT20" t="e">
            <v>#REF!</v>
          </cell>
        </row>
        <row r="23">
          <cell r="F23">
            <v>11126.104431800635</v>
          </cell>
          <cell r="G23">
            <v>14035.984774480003</v>
          </cell>
          <cell r="H23">
            <v>15997.499572128003</v>
          </cell>
          <cell r="I23">
            <v>22556.779</v>
          </cell>
          <cell r="J23">
            <v>35359.957516</v>
          </cell>
          <cell r="K23">
            <v>44183.354</v>
          </cell>
          <cell r="L23">
            <v>54430.777801407996</v>
          </cell>
          <cell r="M23">
            <v>62273.061745</v>
          </cell>
          <cell r="N23">
            <v>76543.32426870201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  <cell r="AQ23" t="e">
            <v>#REF!</v>
          </cell>
          <cell r="AR23" t="e">
            <v>#REF!</v>
          </cell>
          <cell r="AS23" t="e">
            <v>#REF!</v>
          </cell>
          <cell r="AT23" t="e">
            <v>#REF!</v>
          </cell>
        </row>
        <row r="24">
          <cell r="F24">
            <v>9449.736609693451</v>
          </cell>
          <cell r="G24">
            <v>16808.775</v>
          </cell>
          <cell r="H24">
            <v>21502.679867</v>
          </cell>
          <cell r="I24">
            <v>27215.813758999997</v>
          </cell>
          <cell r="J24">
            <v>31939.271189000003</v>
          </cell>
          <cell r="K24">
            <v>52345.590317</v>
          </cell>
          <cell r="L24">
            <v>58586.494177754</v>
          </cell>
          <cell r="M24">
            <v>59710.766964</v>
          </cell>
          <cell r="N24">
            <v>76023.600793446</v>
          </cell>
          <cell r="V24">
            <v>0</v>
          </cell>
          <cell r="W24" t="str">
            <v>Jumlah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  <cell r="AQ24" t="e">
            <v>#REF!</v>
          </cell>
          <cell r="AR24" t="e">
            <v>#REF!</v>
          </cell>
          <cell r="AS24" t="e">
            <v>#REF!</v>
          </cell>
          <cell r="AT24" t="e">
            <v>#REF!</v>
          </cell>
        </row>
        <row r="27">
          <cell r="F27" t="e">
            <v>#REF!</v>
          </cell>
          <cell r="G27" t="e">
            <v>#REF!</v>
          </cell>
          <cell r="H27">
            <v>-9.268306861840141</v>
          </cell>
          <cell r="I27">
            <v>-0.9154955632796049</v>
          </cell>
          <cell r="J27">
            <v>3.7973081637382595</v>
          </cell>
          <cell r="K27">
            <v>-5.8121362029247186</v>
          </cell>
          <cell r="L27">
            <v>-3.0753395239041117</v>
          </cell>
          <cell r="M27">
            <v>-0.34677500928398225</v>
          </cell>
          <cell r="N27">
            <v>-1.246622122938447</v>
          </cell>
          <cell r="V27">
            <v>0</v>
          </cell>
          <cell r="W27">
            <v>0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  <cell r="AQ27" t="e">
            <v>#REF!</v>
          </cell>
          <cell r="AR27" t="e">
            <v>#REF!</v>
          </cell>
          <cell r="AS27" t="e">
            <v>#REF!</v>
          </cell>
          <cell r="AT27" t="e">
            <v>#REF!</v>
          </cell>
        </row>
        <row r="28">
          <cell r="F28">
            <v>40.28818184221459</v>
          </cell>
          <cell r="G28">
            <v>18.99440492357186</v>
          </cell>
          <cell r="H28">
            <v>20.600420381522607</v>
          </cell>
          <cell r="I28">
            <v>25.0661330418666</v>
          </cell>
          <cell r="J28">
            <v>52.479930652587555</v>
          </cell>
          <cell r="K28">
            <v>49.16428660697368</v>
          </cell>
          <cell r="L28">
            <v>59.985784530167955</v>
          </cell>
          <cell r="M28">
            <v>81.6722612015094</v>
          </cell>
          <cell r="N28">
            <v>81.85410830664071</v>
          </cell>
          <cell r="V28">
            <v>0</v>
          </cell>
          <cell r="W28">
            <v>0</v>
          </cell>
          <cell r="X28" t="e">
            <v>#REF!</v>
          </cell>
          <cell r="Y28" t="e">
            <v>#REF!</v>
          </cell>
          <cell r="Z28" t="e">
            <v>#REF!</v>
          </cell>
          <cell r="AA28" t="e">
            <v>#REF!</v>
          </cell>
          <cell r="AB28" t="e">
            <v>#REF!</v>
          </cell>
          <cell r="AC28" t="e">
            <v>#REF!</v>
          </cell>
          <cell r="AD28" t="e">
            <v>#REF!</v>
          </cell>
          <cell r="AL28" t="e">
            <v>#REF!</v>
          </cell>
          <cell r="AM28" t="e">
            <v>#REF!</v>
          </cell>
          <cell r="AN28" t="e">
            <v>#REF!</v>
          </cell>
          <cell r="AO28" t="e">
            <v>#REF!</v>
          </cell>
          <cell r="AP28" t="e">
            <v>#REF!</v>
          </cell>
          <cell r="AQ28" t="e">
            <v>#REF!</v>
          </cell>
          <cell r="AR28" t="e">
            <v>#REF!</v>
          </cell>
          <cell r="AS28" t="e">
            <v>#REF!</v>
          </cell>
          <cell r="AT28" t="e">
            <v>#REF!</v>
          </cell>
        </row>
        <row r="29">
          <cell r="F29">
            <v>45.26555556040989</v>
          </cell>
          <cell r="G29">
            <v>64.58976581506332</v>
          </cell>
          <cell r="H29">
            <v>78.46423140674116</v>
          </cell>
          <cell r="I29">
            <v>71.97621440291807</v>
          </cell>
          <cell r="J29">
            <v>71.59122220566891</v>
          </cell>
          <cell r="K29">
            <v>26.856252154953076</v>
          </cell>
          <cell r="L29">
            <v>29.598984635550096</v>
          </cell>
          <cell r="M29">
            <v>30.35995723615441</v>
          </cell>
          <cell r="N29">
            <v>34.06552495807944</v>
          </cell>
          <cell r="V29">
            <v>0</v>
          </cell>
          <cell r="W29">
            <v>0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40">
          <cell r="B40" t="str">
            <v>/XMM:C40~</v>
          </cell>
        </row>
        <row r="51">
          <cell r="B51" t="str">
            <v>/XMM:C51~</v>
          </cell>
        </row>
        <row r="126">
          <cell r="D126" t="str">
            <v>{goto}h:a1~</v>
          </cell>
        </row>
        <row r="131">
          <cell r="D131" t="str">
            <v>{goto}i:a1~</v>
          </cell>
        </row>
        <row r="136">
          <cell r="D136" t="str">
            <v>{goto}j:a1~</v>
          </cell>
        </row>
        <row r="141">
          <cell r="D141" t="str">
            <v>{goto}k:a1~</v>
          </cell>
        </row>
        <row r="146">
          <cell r="D146" t="str">
            <v>{goto}l:a1~</v>
          </cell>
        </row>
        <row r="151">
          <cell r="D151" t="str">
            <v>/wtc{goto}b:a188~</v>
          </cell>
        </row>
        <row r="156">
          <cell r="D156" t="str">
            <v>/WTC{goto}b:a360~{down}{down}/wth</v>
          </cell>
        </row>
        <row r="161">
          <cell r="D161" t="str">
            <v>/XMM:E161~</v>
          </cell>
        </row>
        <row r="166">
          <cell r="D166" t="str">
            <v>{goto}m:a1~</v>
          </cell>
        </row>
        <row r="169">
          <cell r="C169" t="str">
            <v>/XMM:D169~</v>
          </cell>
        </row>
        <row r="228">
          <cell r="A228" t="str">
            <v>/XMM:B228~</v>
          </cell>
        </row>
      </sheetData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ISIAL"/>
      <sheetName val="Cara"/>
      <sheetName val="TARIF"/>
      <sheetName val="PRK"/>
      <sheetName val="Data"/>
      <sheetName val="ACUAN"/>
      <sheetName val="CUTI THN"/>
      <sheetName val="CUTI BSR"/>
      <sheetName val="WINDUAN 2"/>
      <sheetName val="WINDUAN 3"/>
      <sheetName val="WINDUAN 4"/>
      <sheetName val="PENSIUN"/>
      <sheetName val="Data THR"/>
      <sheetName val="TARIF GRADE"/>
      <sheetName val="TUNJ GRDTRANS"/>
      <sheetName val="TUNJ POSISI"/>
      <sheetName val="IRJA"/>
      <sheetName val="PAJAK"/>
      <sheetName val="ANG-CT"/>
      <sheetName val="ANG-CB"/>
      <sheetName val="ANG-WIN2"/>
      <sheetName val="ANG-WIN3"/>
      <sheetName val="ANG-WIN4"/>
      <sheetName val="ANG-THR"/>
      <sheetName val="ANG-PENSIUN "/>
      <sheetName val="BIAYA-PD"/>
      <sheetName val="BIAYA-UML"/>
      <sheetName val="BIAYA-DIKLAT"/>
      <sheetName val="BIAYA-PEGLAIN"/>
      <sheetName val="DATA-PEG"/>
      <sheetName val="estimasi"/>
      <sheetName val="ANG-BULANAN"/>
      <sheetName val="ANG-TRIWULAN"/>
      <sheetName val="ANG-SETAHUN"/>
    </sheetNames>
    <sheetDataSet>
      <sheetData sheetId="0"/>
      <sheetData sheetId="1"/>
      <sheetData sheetId="2">
        <row r="3">
          <cell r="B3" t="str">
            <v>INT01-01</v>
          </cell>
          <cell r="C3">
            <v>20521000</v>
          </cell>
          <cell r="F3" t="str">
            <v>INT01-01</v>
          </cell>
          <cell r="G3">
            <v>3410000</v>
          </cell>
          <cell r="J3" t="str">
            <v>INT01D1</v>
          </cell>
          <cell r="K3">
            <v>0</v>
          </cell>
          <cell r="N3" t="str">
            <v>MABIIID1PST</v>
          </cell>
          <cell r="O3">
            <v>0</v>
          </cell>
          <cell r="Q3">
            <v>0</v>
          </cell>
          <cell r="R3" t="str">
            <v>PT PLN (PERSERO) WILAYAH NUSA TENGGARA BARAT</v>
          </cell>
        </row>
        <row r="4">
          <cell r="B4" t="str">
            <v>INT01-02</v>
          </cell>
          <cell r="C4">
            <v>20830000</v>
          </cell>
          <cell r="F4" t="str">
            <v>INT01-02</v>
          </cell>
          <cell r="G4">
            <v>3513000</v>
          </cell>
          <cell r="J4" t="str">
            <v>INT02D1</v>
          </cell>
          <cell r="K4">
            <v>0</v>
          </cell>
          <cell r="N4" t="str">
            <v>MAAIIID1PST</v>
          </cell>
          <cell r="O4">
            <v>0</v>
          </cell>
          <cell r="Q4">
            <v>1</v>
          </cell>
          <cell r="R4" t="str">
            <v>KANTOR WILAYAH</v>
          </cell>
        </row>
        <row r="5">
          <cell r="B5" t="str">
            <v>INT01-03</v>
          </cell>
          <cell r="C5">
            <v>21142000</v>
          </cell>
          <cell r="F5" t="str">
            <v>INT01-03</v>
          </cell>
          <cell r="G5">
            <v>3619000</v>
          </cell>
          <cell r="J5" t="str">
            <v>INT03D1</v>
          </cell>
          <cell r="K5">
            <v>0</v>
          </cell>
          <cell r="N5" t="str">
            <v>MAIIID1UI</v>
          </cell>
          <cell r="O5">
            <v>18003000</v>
          </cell>
          <cell r="Q5">
            <v>2</v>
          </cell>
          <cell r="R5" t="str">
            <v>CABANG MATARAM</v>
          </cell>
        </row>
        <row r="6">
          <cell r="B6" t="str">
            <v>INT01-04</v>
          </cell>
          <cell r="C6">
            <v>21459000</v>
          </cell>
          <cell r="F6" t="str">
            <v>INT01-04</v>
          </cell>
          <cell r="G6">
            <v>3728000</v>
          </cell>
          <cell r="J6" t="str">
            <v>ADV01D1</v>
          </cell>
          <cell r="K6">
            <v>0</v>
          </cell>
          <cell r="N6" t="str">
            <v>MMIIID1PST</v>
          </cell>
          <cell r="O6">
            <v>10161000</v>
          </cell>
          <cell r="Q6">
            <v>3</v>
          </cell>
          <cell r="R6" t="str">
            <v>CABANG SUMBAWA</v>
          </cell>
        </row>
        <row r="7">
          <cell r="B7" t="str">
            <v>INT01-05</v>
          </cell>
          <cell r="C7">
            <v>21781000</v>
          </cell>
          <cell r="F7" t="str">
            <v>INT01-05</v>
          </cell>
          <cell r="G7">
            <v>3840000</v>
          </cell>
          <cell r="J7" t="str">
            <v>ADV02D1</v>
          </cell>
          <cell r="K7">
            <v>0</v>
          </cell>
          <cell r="N7" t="str">
            <v>MMIIID1UI</v>
          </cell>
          <cell r="O7">
            <v>10161000</v>
          </cell>
          <cell r="Q7">
            <v>4</v>
          </cell>
          <cell r="R7" t="str">
            <v>CABANG BIMA</v>
          </cell>
        </row>
        <row r="8">
          <cell r="B8" t="str">
            <v>INT01-06</v>
          </cell>
          <cell r="C8">
            <v>22108000</v>
          </cell>
          <cell r="F8" t="str">
            <v>INT01-06</v>
          </cell>
          <cell r="G8">
            <v>3956000</v>
          </cell>
          <cell r="J8" t="str">
            <v>ADV03D1</v>
          </cell>
          <cell r="K8">
            <v>0</v>
          </cell>
          <cell r="N8" t="str">
            <v>MDIIID1UP</v>
          </cell>
          <cell r="O8">
            <v>4128000</v>
          </cell>
          <cell r="Q8">
            <v>5</v>
          </cell>
          <cell r="R8" t="str">
            <v>SEKTOR LOMBOK</v>
          </cell>
        </row>
        <row r="9">
          <cell r="B9" t="str">
            <v>INT01-07</v>
          </cell>
          <cell r="C9">
            <v>22439000</v>
          </cell>
          <cell r="F9" t="str">
            <v>INT01-07</v>
          </cell>
          <cell r="G9">
            <v>4075000</v>
          </cell>
          <cell r="J9" t="str">
            <v>OPT01D1</v>
          </cell>
          <cell r="K9">
            <v>0</v>
          </cell>
          <cell r="N9" t="str">
            <v>MDIIID1PST</v>
          </cell>
          <cell r="O9">
            <v>3753000</v>
          </cell>
        </row>
        <row r="10">
          <cell r="B10" t="str">
            <v>INT01-08</v>
          </cell>
          <cell r="C10">
            <v>22775000</v>
          </cell>
          <cell r="F10" t="str">
            <v>INT01-08</v>
          </cell>
          <cell r="G10">
            <v>4198000</v>
          </cell>
          <cell r="J10" t="str">
            <v>OPT02D1</v>
          </cell>
          <cell r="K10">
            <v>0</v>
          </cell>
          <cell r="N10" t="str">
            <v>MDIIID1UI</v>
          </cell>
          <cell r="O10">
            <v>3753000</v>
          </cell>
        </row>
        <row r="11">
          <cell r="B11" t="str">
            <v>INT01-09</v>
          </cell>
          <cell r="C11">
            <v>23117000</v>
          </cell>
          <cell r="F11" t="str">
            <v>INT01-09</v>
          </cell>
          <cell r="G11">
            <v>4324000</v>
          </cell>
          <cell r="J11" t="str">
            <v>OPT03D1</v>
          </cell>
          <cell r="K11">
            <v>0</v>
          </cell>
          <cell r="N11" t="str">
            <v>SAIIID1UI</v>
          </cell>
          <cell r="O11">
            <v>1951000</v>
          </cell>
        </row>
        <row r="12">
          <cell r="B12" t="str">
            <v>INT01-10</v>
          </cell>
          <cell r="C12">
            <v>23464000</v>
          </cell>
          <cell r="F12" t="str">
            <v>INT01-10</v>
          </cell>
          <cell r="G12">
            <v>4454000</v>
          </cell>
          <cell r="J12" t="str">
            <v>OPT04D1</v>
          </cell>
          <cell r="K12">
            <v>0</v>
          </cell>
          <cell r="N12" t="str">
            <v>SAIIID1UP</v>
          </cell>
          <cell r="O12">
            <v>1951000</v>
          </cell>
        </row>
        <row r="13">
          <cell r="B13" t="str">
            <v>INT01-11</v>
          </cell>
          <cell r="C13">
            <v>23816000</v>
          </cell>
          <cell r="F13" t="str">
            <v>INT01-11</v>
          </cell>
          <cell r="G13">
            <v>4588000</v>
          </cell>
          <cell r="J13" t="str">
            <v>SYS01D1</v>
          </cell>
          <cell r="K13">
            <v>0</v>
          </cell>
          <cell r="N13" t="str">
            <v>SAIIID1SUP</v>
          </cell>
          <cell r="O13">
            <v>1774000</v>
          </cell>
        </row>
        <row r="14">
          <cell r="B14" t="str">
            <v>INT01-12</v>
          </cell>
          <cell r="C14">
            <v>24174000</v>
          </cell>
          <cell r="F14" t="str">
            <v>INT01-12</v>
          </cell>
          <cell r="G14">
            <v>4726000</v>
          </cell>
          <cell r="J14" t="str">
            <v>SYS02D1</v>
          </cell>
          <cell r="K14">
            <v>0</v>
          </cell>
          <cell r="N14" t="str">
            <v>SDIIID1UP</v>
          </cell>
          <cell r="O14">
            <v>873000</v>
          </cell>
        </row>
        <row r="15">
          <cell r="B15" t="str">
            <v>INT01-13</v>
          </cell>
          <cell r="C15">
            <v>24536000</v>
          </cell>
          <cell r="F15" t="str">
            <v>INT01-13</v>
          </cell>
          <cell r="G15">
            <v>4868000</v>
          </cell>
          <cell r="J15" t="str">
            <v>SYS03D1</v>
          </cell>
          <cell r="K15">
            <v>0</v>
          </cell>
          <cell r="N15" t="str">
            <v>SDIIID1SUP</v>
          </cell>
          <cell r="O15">
            <v>873000</v>
          </cell>
        </row>
        <row r="16">
          <cell r="B16" t="str">
            <v>INT01-14</v>
          </cell>
          <cell r="C16">
            <v>24905000</v>
          </cell>
          <cell r="F16" t="str">
            <v>INT01-14</v>
          </cell>
          <cell r="G16">
            <v>5015000</v>
          </cell>
          <cell r="J16" t="str">
            <v>SYS04D1</v>
          </cell>
          <cell r="K16">
            <v>0</v>
          </cell>
          <cell r="N16" t="str">
            <v>MAIID1UI</v>
          </cell>
          <cell r="O16">
            <v>16429000</v>
          </cell>
        </row>
        <row r="17">
          <cell r="B17" t="str">
            <v>INT01-15</v>
          </cell>
          <cell r="C17">
            <v>25278000</v>
          </cell>
          <cell r="F17" t="str">
            <v>INT01-15</v>
          </cell>
          <cell r="G17">
            <v>5166000</v>
          </cell>
          <cell r="J17" t="str">
            <v>SPE01D1</v>
          </cell>
          <cell r="K17">
            <v>0</v>
          </cell>
          <cell r="N17" t="str">
            <v>MMIID1UI</v>
          </cell>
          <cell r="O17">
            <v>9273000</v>
          </cell>
        </row>
        <row r="18">
          <cell r="B18" t="str">
            <v>INT01-16</v>
          </cell>
          <cell r="C18">
            <v>25657000</v>
          </cell>
          <cell r="F18" t="str">
            <v>INT01-16</v>
          </cell>
          <cell r="G18">
            <v>5321000</v>
          </cell>
          <cell r="J18" t="str">
            <v>SPE02D1</v>
          </cell>
          <cell r="K18">
            <v>0</v>
          </cell>
          <cell r="N18" t="str">
            <v>MDIID1UP</v>
          </cell>
          <cell r="O18">
            <v>3767000</v>
          </cell>
        </row>
        <row r="19">
          <cell r="B19" t="str">
            <v>INT01-17</v>
          </cell>
          <cell r="C19">
            <v>26042000</v>
          </cell>
          <cell r="F19" t="str">
            <v>INT01-17</v>
          </cell>
          <cell r="G19">
            <v>5481000</v>
          </cell>
          <cell r="J19" t="str">
            <v>SPE03D1</v>
          </cell>
          <cell r="K19">
            <v>0</v>
          </cell>
          <cell r="N19" t="str">
            <v>MDIID1UI</v>
          </cell>
          <cell r="O19">
            <v>3424000</v>
          </cell>
        </row>
        <row r="20">
          <cell r="B20" t="str">
            <v>INT01-18</v>
          </cell>
          <cell r="C20">
            <v>26432000</v>
          </cell>
          <cell r="F20" t="str">
            <v>INT01-18</v>
          </cell>
          <cell r="G20">
            <v>5646000</v>
          </cell>
          <cell r="J20" t="str">
            <v>SPE04D1</v>
          </cell>
          <cell r="K20">
            <v>0</v>
          </cell>
          <cell r="N20" t="str">
            <v>SAIID1UI</v>
          </cell>
          <cell r="O20">
            <v>1781000</v>
          </cell>
        </row>
        <row r="21">
          <cell r="B21" t="str">
            <v>INT01-19</v>
          </cell>
          <cell r="C21">
            <v>26828000</v>
          </cell>
          <cell r="F21" t="str">
            <v>INT01-19</v>
          </cell>
          <cell r="G21">
            <v>5816000</v>
          </cell>
          <cell r="J21" t="str">
            <v>BAS01D1</v>
          </cell>
          <cell r="K21">
            <v>0</v>
          </cell>
          <cell r="N21" t="str">
            <v>SAIID1UP</v>
          </cell>
          <cell r="O21">
            <v>1781000</v>
          </cell>
        </row>
        <row r="22">
          <cell r="B22" t="str">
            <v>INT01-20</v>
          </cell>
          <cell r="C22">
            <v>27231000</v>
          </cell>
          <cell r="F22" t="str">
            <v>INT01-20</v>
          </cell>
          <cell r="G22">
            <v>5991000</v>
          </cell>
          <cell r="J22" t="str">
            <v>BAS02D1</v>
          </cell>
          <cell r="K22">
            <v>0</v>
          </cell>
          <cell r="N22" t="str">
            <v>SAIID1SUP</v>
          </cell>
          <cell r="O22">
            <v>1619000</v>
          </cell>
        </row>
        <row r="23">
          <cell r="B23" t="str">
            <v>INT01-21</v>
          </cell>
          <cell r="C23">
            <v>27640000</v>
          </cell>
          <cell r="F23" t="str">
            <v>INT01-21</v>
          </cell>
          <cell r="G23">
            <v>6171000</v>
          </cell>
          <cell r="J23" t="str">
            <v>BAS03D1</v>
          </cell>
          <cell r="K23">
            <v>0</v>
          </cell>
          <cell r="N23" t="str">
            <v>SDIID1UP</v>
          </cell>
          <cell r="O23">
            <v>796000</v>
          </cell>
        </row>
        <row r="24">
          <cell r="B24" t="str">
            <v>INT01-22</v>
          </cell>
          <cell r="C24">
            <v>28054000</v>
          </cell>
          <cell r="F24" t="str">
            <v>INT01-22</v>
          </cell>
          <cell r="G24">
            <v>6357000</v>
          </cell>
          <cell r="J24" t="str">
            <v>BAS4ED1</v>
          </cell>
          <cell r="K24">
            <v>0</v>
          </cell>
          <cell r="N24" t="str">
            <v>SDIID1SUP</v>
          </cell>
          <cell r="O24">
            <v>796000</v>
          </cell>
        </row>
        <row r="25">
          <cell r="B25" t="str">
            <v>INT01-23</v>
          </cell>
          <cell r="C25">
            <v>28475000</v>
          </cell>
          <cell r="F25" t="str">
            <v>INT01-23</v>
          </cell>
          <cell r="G25">
            <v>6548000</v>
          </cell>
          <cell r="J25" t="str">
            <v>BAS4DD1</v>
          </cell>
          <cell r="K25">
            <v>0</v>
          </cell>
          <cell r="N25" t="str">
            <v>MAID1UI</v>
          </cell>
          <cell r="O25">
            <v>13923000</v>
          </cell>
        </row>
        <row r="26">
          <cell r="B26" t="str">
            <v>INT01-24</v>
          </cell>
          <cell r="C26">
            <v>28902000</v>
          </cell>
          <cell r="F26" t="str">
            <v>INT01-24</v>
          </cell>
          <cell r="G26">
            <v>6745000</v>
          </cell>
          <cell r="J26" t="str">
            <v>BAS4CD1</v>
          </cell>
          <cell r="K26">
            <v>0</v>
          </cell>
          <cell r="N26" t="str">
            <v>MMID1UI</v>
          </cell>
          <cell r="O26">
            <v>7859000</v>
          </cell>
        </row>
        <row r="27">
          <cell r="B27" t="str">
            <v>INT01-25</v>
          </cell>
          <cell r="C27">
            <v>29336000</v>
          </cell>
          <cell r="F27" t="str">
            <v>INT01-25</v>
          </cell>
          <cell r="G27">
            <v>6948000</v>
          </cell>
          <cell r="J27" t="str">
            <v>BAS4BD1</v>
          </cell>
          <cell r="K27">
            <v>0</v>
          </cell>
          <cell r="N27" t="str">
            <v>MDID1UP</v>
          </cell>
          <cell r="O27">
            <v>3192000</v>
          </cell>
        </row>
        <row r="28">
          <cell r="B28" t="str">
            <v>INT01-26</v>
          </cell>
          <cell r="C28">
            <v>29776000</v>
          </cell>
          <cell r="F28" t="str">
            <v>INT01-26</v>
          </cell>
          <cell r="G28">
            <v>7157000</v>
          </cell>
          <cell r="J28" t="str">
            <v>BAS4AD1</v>
          </cell>
          <cell r="K28">
            <v>0</v>
          </cell>
          <cell r="N28" t="str">
            <v>MDID1UI</v>
          </cell>
          <cell r="O28">
            <v>2902000</v>
          </cell>
        </row>
        <row r="29">
          <cell r="B29" t="str">
            <v>INT01-27</v>
          </cell>
          <cell r="C29">
            <v>30222000</v>
          </cell>
          <cell r="F29" t="str">
            <v>INT01-27</v>
          </cell>
          <cell r="G29">
            <v>7372000</v>
          </cell>
          <cell r="J29" t="str">
            <v>INT01D2</v>
          </cell>
          <cell r="K29">
            <v>507000</v>
          </cell>
          <cell r="N29" t="str">
            <v>SAID1UI</v>
          </cell>
          <cell r="O29">
            <v>1509000</v>
          </cell>
        </row>
        <row r="30">
          <cell r="B30" t="str">
            <v>INT01-28</v>
          </cell>
          <cell r="C30">
            <v>30675000</v>
          </cell>
          <cell r="F30" t="str">
            <v>INT01-28</v>
          </cell>
          <cell r="G30">
            <v>7594000</v>
          </cell>
          <cell r="J30" t="str">
            <v>INT02D2</v>
          </cell>
          <cell r="K30">
            <v>469000</v>
          </cell>
          <cell r="N30" t="str">
            <v>SAID1UP</v>
          </cell>
          <cell r="O30">
            <v>1509000</v>
          </cell>
        </row>
        <row r="31">
          <cell r="B31" t="str">
            <v>INT01-29</v>
          </cell>
          <cell r="C31">
            <v>31136000</v>
          </cell>
          <cell r="F31" t="str">
            <v>INT01-29</v>
          </cell>
          <cell r="G31">
            <v>7822000</v>
          </cell>
          <cell r="J31" t="str">
            <v>INT03D2</v>
          </cell>
          <cell r="K31">
            <v>431000</v>
          </cell>
          <cell r="N31" t="str">
            <v>SAID1SUP</v>
          </cell>
          <cell r="O31">
            <v>1372000</v>
          </cell>
        </row>
        <row r="32">
          <cell r="B32" t="str">
            <v>INT01-30</v>
          </cell>
          <cell r="C32">
            <v>31602000</v>
          </cell>
          <cell r="F32" t="str">
            <v>INT01-30</v>
          </cell>
          <cell r="G32">
            <v>8057000</v>
          </cell>
          <cell r="J32" t="str">
            <v>ADV01D2</v>
          </cell>
          <cell r="K32">
            <v>399000</v>
          </cell>
          <cell r="N32" t="str">
            <v>SDID1UP</v>
          </cell>
          <cell r="O32">
            <v>675000</v>
          </cell>
        </row>
        <row r="33">
          <cell r="B33" t="str">
            <v>INT01-31</v>
          </cell>
          <cell r="C33">
            <v>32077000</v>
          </cell>
          <cell r="F33" t="str">
            <v>INT01-31</v>
          </cell>
          <cell r="G33">
            <v>8299000</v>
          </cell>
          <cell r="J33" t="str">
            <v>ADV02D2</v>
          </cell>
          <cell r="K33">
            <v>370000</v>
          </cell>
          <cell r="N33" t="str">
            <v>SDID1SUP</v>
          </cell>
          <cell r="O33">
            <v>675000</v>
          </cell>
        </row>
        <row r="34">
          <cell r="B34" t="str">
            <v>INT01-32</v>
          </cell>
          <cell r="C34">
            <v>32558000</v>
          </cell>
          <cell r="F34" t="str">
            <v>INT01-32</v>
          </cell>
          <cell r="G34">
            <v>8548000</v>
          </cell>
          <cell r="J34" t="str">
            <v>ADV03D2</v>
          </cell>
          <cell r="K34">
            <v>343000</v>
          </cell>
          <cell r="N34" t="str">
            <v>MABIIID2PST</v>
          </cell>
          <cell r="O34">
            <v>20250000</v>
          </cell>
        </row>
        <row r="35">
          <cell r="B35" t="str">
            <v>INT01-33</v>
          </cell>
          <cell r="C35">
            <v>33046000</v>
          </cell>
          <cell r="F35" t="str">
            <v>INT01-33</v>
          </cell>
          <cell r="G35">
            <v>8805000</v>
          </cell>
          <cell r="J35" t="str">
            <v>OPT01D2</v>
          </cell>
          <cell r="K35">
            <v>316000</v>
          </cell>
          <cell r="N35" t="str">
            <v>MAAIIID2PST</v>
          </cell>
          <cell r="O35">
            <v>18409000</v>
          </cell>
        </row>
        <row r="36">
          <cell r="B36" t="str">
            <v>INT01-34</v>
          </cell>
          <cell r="C36">
            <v>33542000</v>
          </cell>
          <cell r="F36" t="str">
            <v>INT01-34</v>
          </cell>
          <cell r="G36">
            <v>9070000</v>
          </cell>
          <cell r="J36" t="str">
            <v>OPT02D2</v>
          </cell>
          <cell r="K36">
            <v>292000</v>
          </cell>
          <cell r="N36" t="str">
            <v>MAIIID2UI</v>
          </cell>
          <cell r="O36">
            <v>18409000</v>
          </cell>
        </row>
        <row r="37">
          <cell r="B37" t="str">
            <v>INT01-35</v>
          </cell>
          <cell r="C37">
            <v>34045000</v>
          </cell>
          <cell r="F37" t="str">
            <v>INT01-35</v>
          </cell>
          <cell r="G37">
            <v>9343000</v>
          </cell>
          <cell r="J37" t="str">
            <v>OPT03D2</v>
          </cell>
          <cell r="K37">
            <v>271000</v>
          </cell>
          <cell r="N37" t="str">
            <v>MMIIID2PST</v>
          </cell>
          <cell r="O37">
            <v>10391000</v>
          </cell>
        </row>
        <row r="38">
          <cell r="B38" t="str">
            <v>INT01-36</v>
          </cell>
          <cell r="C38">
            <v>34556000</v>
          </cell>
          <cell r="F38" t="str">
            <v>INT01-36</v>
          </cell>
          <cell r="G38">
            <v>9624000</v>
          </cell>
          <cell r="J38" t="str">
            <v>OPT04D2</v>
          </cell>
          <cell r="K38">
            <v>251000</v>
          </cell>
          <cell r="N38" t="str">
            <v>MMIIID2UI</v>
          </cell>
          <cell r="O38">
            <v>10391000</v>
          </cell>
        </row>
        <row r="39">
          <cell r="B39" t="str">
            <v>INT01-37</v>
          </cell>
          <cell r="C39">
            <v>35074000</v>
          </cell>
          <cell r="F39" t="str">
            <v>INT01-37</v>
          </cell>
          <cell r="G39">
            <v>9913000</v>
          </cell>
          <cell r="J39" t="str">
            <v>SYS01D2</v>
          </cell>
          <cell r="K39">
            <v>232000</v>
          </cell>
          <cell r="N39" t="str">
            <v>MDIIID2UP</v>
          </cell>
          <cell r="O39">
            <v>4221000</v>
          </cell>
        </row>
        <row r="40">
          <cell r="B40" t="str">
            <v>INT01-38</v>
          </cell>
          <cell r="C40">
            <v>35600000</v>
          </cell>
          <cell r="F40" t="str">
            <v>INT01-38</v>
          </cell>
          <cell r="G40">
            <v>10211000</v>
          </cell>
          <cell r="J40" t="str">
            <v>SYS02D2</v>
          </cell>
          <cell r="K40">
            <v>215000</v>
          </cell>
          <cell r="N40" t="str">
            <v>MDIIID2PST</v>
          </cell>
          <cell r="O40">
            <v>3837000</v>
          </cell>
        </row>
        <row r="41">
          <cell r="B41" t="str">
            <v>INT01-39</v>
          </cell>
          <cell r="C41">
            <v>36134000</v>
          </cell>
          <cell r="F41" t="str">
            <v>INT01-39</v>
          </cell>
          <cell r="G41">
            <v>10518000</v>
          </cell>
          <cell r="J41" t="str">
            <v>SYS03D2</v>
          </cell>
          <cell r="K41">
            <v>200000</v>
          </cell>
          <cell r="N41" t="str">
            <v>MDIIID2UI</v>
          </cell>
          <cell r="O41">
            <v>3837000</v>
          </cell>
        </row>
        <row r="42">
          <cell r="B42" t="str">
            <v>INT01-40</v>
          </cell>
          <cell r="C42">
            <v>36676000</v>
          </cell>
          <cell r="F42" t="str">
            <v>INT01-40</v>
          </cell>
          <cell r="G42">
            <v>10834000</v>
          </cell>
          <cell r="J42" t="str">
            <v>SYS04D2</v>
          </cell>
          <cell r="K42">
            <v>186000</v>
          </cell>
          <cell r="N42" t="str">
            <v>SAIIID2UI</v>
          </cell>
          <cell r="O42">
            <v>1995000</v>
          </cell>
        </row>
        <row r="43">
          <cell r="B43" t="str">
            <v>INT02-01</v>
          </cell>
          <cell r="C43">
            <v>18356000</v>
          </cell>
          <cell r="F43" t="str">
            <v>INT01-41</v>
          </cell>
          <cell r="G43">
            <v>11160000</v>
          </cell>
          <cell r="J43" t="str">
            <v>SPE01D2</v>
          </cell>
          <cell r="K43">
            <v>172000</v>
          </cell>
          <cell r="N43" t="str">
            <v>SAIIID2UP</v>
          </cell>
          <cell r="O43">
            <v>1995000</v>
          </cell>
        </row>
        <row r="44">
          <cell r="B44" t="str">
            <v>INT02-02</v>
          </cell>
          <cell r="C44">
            <v>18632000</v>
          </cell>
          <cell r="F44" t="str">
            <v>INT01-42</v>
          </cell>
          <cell r="G44">
            <v>11495000</v>
          </cell>
          <cell r="J44" t="str">
            <v>SPE02D2</v>
          </cell>
          <cell r="K44">
            <v>159000</v>
          </cell>
          <cell r="N44" t="str">
            <v>SAIIID2SUP</v>
          </cell>
          <cell r="O44">
            <v>1814000</v>
          </cell>
        </row>
        <row r="45">
          <cell r="B45" t="str">
            <v>INT02-03</v>
          </cell>
          <cell r="C45">
            <v>18911000</v>
          </cell>
          <cell r="F45" t="str">
            <v>INT01-43</v>
          </cell>
          <cell r="G45">
            <v>11840000</v>
          </cell>
          <cell r="J45" t="str">
            <v>SPE03D2</v>
          </cell>
          <cell r="K45">
            <v>146000</v>
          </cell>
          <cell r="N45" t="str">
            <v>SDIIID2UP</v>
          </cell>
          <cell r="O45">
            <v>892000</v>
          </cell>
        </row>
        <row r="46">
          <cell r="B46" t="str">
            <v>INT02-04</v>
          </cell>
          <cell r="C46">
            <v>19194000</v>
          </cell>
          <cell r="F46" t="str">
            <v>INT01-44</v>
          </cell>
          <cell r="G46">
            <v>12196000</v>
          </cell>
          <cell r="J46" t="str">
            <v>SPE04D2</v>
          </cell>
          <cell r="K46">
            <v>135000</v>
          </cell>
          <cell r="N46" t="str">
            <v>SDIIID2SUP</v>
          </cell>
          <cell r="O46">
            <v>892000</v>
          </cell>
        </row>
        <row r="47">
          <cell r="B47" t="str">
            <v>INT02-05</v>
          </cell>
          <cell r="C47">
            <v>19483000</v>
          </cell>
          <cell r="F47" t="str">
            <v>INT01-45</v>
          </cell>
          <cell r="G47">
            <v>12562000</v>
          </cell>
          <cell r="J47" t="str">
            <v>BAS01D2</v>
          </cell>
          <cell r="K47">
            <v>121000</v>
          </cell>
          <cell r="N47" t="str">
            <v>MAIID2UI</v>
          </cell>
          <cell r="O47">
            <v>16799000</v>
          </cell>
        </row>
        <row r="48">
          <cell r="B48" t="str">
            <v>INT02-06</v>
          </cell>
          <cell r="C48">
            <v>19774000</v>
          </cell>
          <cell r="F48" t="str">
            <v>INT01-46</v>
          </cell>
          <cell r="G48">
            <v>12939000</v>
          </cell>
          <cell r="J48" t="str">
            <v>BAS02D2</v>
          </cell>
          <cell r="K48">
            <v>99000</v>
          </cell>
          <cell r="N48" t="str">
            <v>MMIID2UI</v>
          </cell>
          <cell r="O48">
            <v>9482000</v>
          </cell>
        </row>
        <row r="49">
          <cell r="B49" t="str">
            <v>INT02-07</v>
          </cell>
          <cell r="C49">
            <v>20072000</v>
          </cell>
          <cell r="F49" t="str">
            <v>INT02-01</v>
          </cell>
          <cell r="G49">
            <v>3186000</v>
          </cell>
          <cell r="J49" t="str">
            <v>BAS03D2</v>
          </cell>
          <cell r="K49">
            <v>76000</v>
          </cell>
          <cell r="N49" t="str">
            <v>MDIID2UP</v>
          </cell>
          <cell r="O49">
            <v>3852000</v>
          </cell>
        </row>
        <row r="50">
          <cell r="B50" t="str">
            <v>INT02-08</v>
          </cell>
          <cell r="C50">
            <v>20373000</v>
          </cell>
          <cell r="F50" t="str">
            <v>INT02-02</v>
          </cell>
          <cell r="G50">
            <v>3282000</v>
          </cell>
          <cell r="J50" t="str">
            <v>BAS4ED2</v>
          </cell>
          <cell r="K50">
            <v>55000</v>
          </cell>
          <cell r="N50" t="str">
            <v>MDIID2UI</v>
          </cell>
          <cell r="O50">
            <v>3502000</v>
          </cell>
        </row>
        <row r="51">
          <cell r="B51" t="str">
            <v>INT02-09</v>
          </cell>
          <cell r="C51">
            <v>20678000</v>
          </cell>
          <cell r="F51" t="str">
            <v>INT02-03</v>
          </cell>
          <cell r="G51">
            <v>3381000</v>
          </cell>
          <cell r="J51" t="str">
            <v>BAS4DD2</v>
          </cell>
          <cell r="K51">
            <v>46000</v>
          </cell>
          <cell r="N51" t="str">
            <v>SAIID2UI</v>
          </cell>
          <cell r="O51">
            <v>1821000</v>
          </cell>
        </row>
        <row r="52">
          <cell r="B52" t="str">
            <v>INT02-10</v>
          </cell>
          <cell r="C52">
            <v>20988000</v>
          </cell>
          <cell r="F52" t="str">
            <v>INT02-04</v>
          </cell>
          <cell r="G52">
            <v>3483000</v>
          </cell>
          <cell r="J52" t="str">
            <v>BAS4CD2</v>
          </cell>
          <cell r="K52">
            <v>39000</v>
          </cell>
          <cell r="N52" t="str">
            <v>SAIID2UP</v>
          </cell>
          <cell r="O52">
            <v>1821000</v>
          </cell>
        </row>
        <row r="53">
          <cell r="B53" t="str">
            <v>INT02-11</v>
          </cell>
          <cell r="C53">
            <v>21303000</v>
          </cell>
          <cell r="F53" t="str">
            <v>INT02-05</v>
          </cell>
          <cell r="G53">
            <v>3588000</v>
          </cell>
          <cell r="J53" t="str">
            <v>BAS4BD2</v>
          </cell>
          <cell r="K53">
            <v>35000</v>
          </cell>
          <cell r="N53" t="str">
            <v>SAIID2SUP</v>
          </cell>
          <cell r="O53">
            <v>1655000</v>
          </cell>
        </row>
        <row r="54">
          <cell r="B54" t="str">
            <v>INT02-12</v>
          </cell>
          <cell r="C54">
            <v>21622000</v>
          </cell>
          <cell r="F54" t="str">
            <v>INT02-06</v>
          </cell>
          <cell r="G54">
            <v>3696000</v>
          </cell>
          <cell r="J54" t="str">
            <v>BAS4AD2</v>
          </cell>
          <cell r="K54">
            <v>30000</v>
          </cell>
          <cell r="N54" t="str">
            <v>SDIID2UP</v>
          </cell>
          <cell r="O54">
            <v>814000</v>
          </cell>
        </row>
        <row r="55">
          <cell r="B55" t="str">
            <v>INT02-13</v>
          </cell>
          <cell r="C55">
            <v>21947000</v>
          </cell>
          <cell r="F55" t="str">
            <v>INT02-07</v>
          </cell>
          <cell r="G55">
            <v>3807000</v>
          </cell>
          <cell r="J55" t="str">
            <v>INT01D3</v>
          </cell>
          <cell r="K55">
            <v>1013000</v>
          </cell>
          <cell r="N55" t="str">
            <v>SDIID2SUP</v>
          </cell>
          <cell r="O55">
            <v>814000</v>
          </cell>
        </row>
        <row r="56">
          <cell r="B56" t="str">
            <v>INT02-14</v>
          </cell>
          <cell r="C56">
            <v>22276000</v>
          </cell>
          <cell r="F56" t="str">
            <v>INT02-08</v>
          </cell>
          <cell r="G56">
            <v>3922000</v>
          </cell>
          <cell r="J56" t="str">
            <v>INT02D3</v>
          </cell>
          <cell r="K56">
            <v>938000</v>
          </cell>
          <cell r="N56" t="str">
            <v>MAID2UI</v>
          </cell>
          <cell r="O56">
            <v>14237000</v>
          </cell>
        </row>
        <row r="57">
          <cell r="B57" t="str">
            <v>INT02-15</v>
          </cell>
          <cell r="C57">
            <v>22610000</v>
          </cell>
          <cell r="F57" t="str">
            <v>INT02-09</v>
          </cell>
          <cell r="G57">
            <v>4040000</v>
          </cell>
          <cell r="J57" t="str">
            <v>INT03D3</v>
          </cell>
          <cell r="K57">
            <v>862000</v>
          </cell>
          <cell r="N57" t="str">
            <v>MMID2UI</v>
          </cell>
          <cell r="O57">
            <v>8036000</v>
          </cell>
        </row>
        <row r="58">
          <cell r="B58" t="str">
            <v>INT02-16</v>
          </cell>
          <cell r="C58">
            <v>22949000</v>
          </cell>
          <cell r="F58" t="str">
            <v>INT02-10</v>
          </cell>
          <cell r="G58">
            <v>4162000</v>
          </cell>
          <cell r="J58" t="str">
            <v>ADV01D3</v>
          </cell>
          <cell r="K58">
            <v>798000</v>
          </cell>
          <cell r="N58" t="str">
            <v>MDID2UP</v>
          </cell>
          <cell r="O58">
            <v>3264000</v>
          </cell>
        </row>
        <row r="59">
          <cell r="B59" t="str">
            <v>INT02-17</v>
          </cell>
          <cell r="C59">
            <v>23294000</v>
          </cell>
          <cell r="F59" t="str">
            <v>INT02-11</v>
          </cell>
          <cell r="G59">
            <v>4287000</v>
          </cell>
          <cell r="J59" t="str">
            <v>ADV02D3</v>
          </cell>
          <cell r="K59">
            <v>740000</v>
          </cell>
          <cell r="N59" t="str">
            <v>MDID2UI</v>
          </cell>
          <cell r="O59">
            <v>2968000</v>
          </cell>
        </row>
        <row r="60">
          <cell r="B60" t="str">
            <v>INT02-18</v>
          </cell>
          <cell r="C60">
            <v>23643000</v>
          </cell>
          <cell r="F60" t="str">
            <v>INT02-12</v>
          </cell>
          <cell r="G60">
            <v>4416000</v>
          </cell>
          <cell r="J60" t="str">
            <v>ADV03D3</v>
          </cell>
          <cell r="K60">
            <v>685000</v>
          </cell>
          <cell r="N60" t="str">
            <v>SAID2UI</v>
          </cell>
          <cell r="O60">
            <v>1543000</v>
          </cell>
        </row>
        <row r="61">
          <cell r="B61" t="str">
            <v>INT02-19</v>
          </cell>
          <cell r="C61">
            <v>23998000</v>
          </cell>
          <cell r="F61" t="str">
            <v>INT02-13</v>
          </cell>
          <cell r="G61">
            <v>4549000</v>
          </cell>
          <cell r="J61" t="str">
            <v>OPT01D3</v>
          </cell>
          <cell r="K61">
            <v>633000</v>
          </cell>
          <cell r="N61" t="str">
            <v>SAID2UP</v>
          </cell>
          <cell r="O61">
            <v>1543000</v>
          </cell>
        </row>
        <row r="62">
          <cell r="B62" t="str">
            <v>INT02-20</v>
          </cell>
          <cell r="C62">
            <v>24358000</v>
          </cell>
          <cell r="F62" t="str">
            <v>INT02-14</v>
          </cell>
          <cell r="G62">
            <v>4686000</v>
          </cell>
          <cell r="J62" t="str">
            <v>OPT02D3</v>
          </cell>
          <cell r="K62">
            <v>584000</v>
          </cell>
          <cell r="N62" t="str">
            <v>SAID2SUP</v>
          </cell>
          <cell r="O62">
            <v>1403000</v>
          </cell>
        </row>
        <row r="63">
          <cell r="B63" t="str">
            <v>INT02-21</v>
          </cell>
          <cell r="C63">
            <v>24723000</v>
          </cell>
          <cell r="F63" t="str">
            <v>INT02-15</v>
          </cell>
          <cell r="G63">
            <v>4827000</v>
          </cell>
          <cell r="J63" t="str">
            <v>OPT03D3</v>
          </cell>
          <cell r="K63">
            <v>542000</v>
          </cell>
          <cell r="N63" t="str">
            <v>SDID2UP</v>
          </cell>
          <cell r="O63">
            <v>690000</v>
          </cell>
        </row>
        <row r="64">
          <cell r="B64" t="str">
            <v>INT02-22</v>
          </cell>
          <cell r="C64">
            <v>25094000</v>
          </cell>
          <cell r="F64" t="str">
            <v>INT02-16</v>
          </cell>
          <cell r="G64">
            <v>4972000</v>
          </cell>
          <cell r="J64" t="str">
            <v>OPT04D3</v>
          </cell>
          <cell r="K64">
            <v>501000</v>
          </cell>
          <cell r="N64" t="str">
            <v>SDID2SUP</v>
          </cell>
          <cell r="O64">
            <v>690000</v>
          </cell>
        </row>
        <row r="65">
          <cell r="B65" t="str">
            <v>INT02-23</v>
          </cell>
          <cell r="C65">
            <v>25470000</v>
          </cell>
          <cell r="F65" t="str">
            <v>INT02-17</v>
          </cell>
          <cell r="G65">
            <v>5122000</v>
          </cell>
          <cell r="J65" t="str">
            <v>SYS01D3</v>
          </cell>
          <cell r="K65">
            <v>465000</v>
          </cell>
          <cell r="N65" t="str">
            <v>MABIIID3PST</v>
          </cell>
          <cell r="O65">
            <v>0</v>
          </cell>
        </row>
        <row r="66">
          <cell r="B66" t="str">
            <v>INT02-24</v>
          </cell>
          <cell r="C66">
            <v>25852000</v>
          </cell>
          <cell r="F66" t="str">
            <v>INT02-18</v>
          </cell>
          <cell r="G66">
            <v>5276000</v>
          </cell>
          <cell r="J66" t="str">
            <v>SYS02D3</v>
          </cell>
          <cell r="K66">
            <v>431000</v>
          </cell>
          <cell r="N66" t="str">
            <v>MAAIIID3PST</v>
          </cell>
          <cell r="O66">
            <v>0</v>
          </cell>
        </row>
        <row r="67">
          <cell r="B67" t="str">
            <v>INT02-25</v>
          </cell>
          <cell r="C67">
            <v>26239000</v>
          </cell>
          <cell r="F67" t="str">
            <v>INT02-19</v>
          </cell>
          <cell r="G67">
            <v>5435000</v>
          </cell>
          <cell r="J67" t="str">
            <v>SYS03D3</v>
          </cell>
          <cell r="K67">
            <v>401000</v>
          </cell>
          <cell r="N67" t="str">
            <v>MAIIID3UI</v>
          </cell>
          <cell r="O67">
            <v>18690000</v>
          </cell>
        </row>
        <row r="68">
          <cell r="B68" t="str">
            <v>INT02-26</v>
          </cell>
          <cell r="C68">
            <v>26633000</v>
          </cell>
          <cell r="F68" t="str">
            <v>INT02-20</v>
          </cell>
          <cell r="G68">
            <v>5599000</v>
          </cell>
          <cell r="J68" t="str">
            <v>SYS04D3</v>
          </cell>
          <cell r="K68">
            <v>372000</v>
          </cell>
          <cell r="N68" t="str">
            <v>MMIIID3PST</v>
          </cell>
          <cell r="O68">
            <v>10549000</v>
          </cell>
        </row>
        <row r="69">
          <cell r="B69" t="str">
            <v>INT02-27</v>
          </cell>
          <cell r="C69">
            <v>27033000</v>
          </cell>
          <cell r="F69" t="str">
            <v>INT02-21</v>
          </cell>
          <cell r="G69">
            <v>5767000</v>
          </cell>
          <cell r="J69" t="str">
            <v>SPE01D3</v>
          </cell>
          <cell r="K69">
            <v>344000</v>
          </cell>
          <cell r="N69" t="str">
            <v>MMIIID3UI</v>
          </cell>
          <cell r="O69">
            <v>10549000</v>
          </cell>
        </row>
        <row r="70">
          <cell r="B70" t="str">
            <v>INT02-28</v>
          </cell>
          <cell r="C70">
            <v>27438000</v>
          </cell>
          <cell r="F70" t="str">
            <v>INT02-22</v>
          </cell>
          <cell r="G70">
            <v>5941000</v>
          </cell>
          <cell r="J70" t="str">
            <v>SPE02D3</v>
          </cell>
          <cell r="K70">
            <v>318000</v>
          </cell>
          <cell r="N70" t="str">
            <v>MDIIID3UP</v>
          </cell>
          <cell r="O70">
            <v>4286000</v>
          </cell>
        </row>
        <row r="71">
          <cell r="B71" t="str">
            <v>INT02-29</v>
          </cell>
          <cell r="C71">
            <v>27850000</v>
          </cell>
          <cell r="F71" t="str">
            <v>INT02-23</v>
          </cell>
          <cell r="G71">
            <v>6120000</v>
          </cell>
          <cell r="J71" t="str">
            <v>SPE03D3</v>
          </cell>
          <cell r="K71">
            <v>294000</v>
          </cell>
          <cell r="N71" t="str">
            <v>MDIIID3PST</v>
          </cell>
          <cell r="O71">
            <v>3896000</v>
          </cell>
        </row>
        <row r="72">
          <cell r="B72" t="str">
            <v>INT02-30</v>
          </cell>
          <cell r="C72">
            <v>28268000</v>
          </cell>
          <cell r="F72" t="str">
            <v>INT02-24</v>
          </cell>
          <cell r="G72">
            <v>6304000</v>
          </cell>
          <cell r="J72" t="str">
            <v>SPE04D3</v>
          </cell>
          <cell r="K72">
            <v>271000</v>
          </cell>
          <cell r="N72" t="str">
            <v>MDIIID3UI</v>
          </cell>
          <cell r="O72">
            <v>3896000</v>
          </cell>
        </row>
        <row r="73">
          <cell r="B73" t="str">
            <v>INT02-31</v>
          </cell>
          <cell r="C73">
            <v>28692000</v>
          </cell>
          <cell r="F73" t="str">
            <v>INT02-25</v>
          </cell>
          <cell r="G73">
            <v>6494000</v>
          </cell>
          <cell r="J73" t="str">
            <v>BAS01D3</v>
          </cell>
          <cell r="K73">
            <v>241000</v>
          </cell>
          <cell r="N73" t="str">
            <v>SAIIID3UI</v>
          </cell>
          <cell r="O73">
            <v>2026000</v>
          </cell>
        </row>
        <row r="74">
          <cell r="B74" t="str">
            <v>INT02-32</v>
          </cell>
          <cell r="C74">
            <v>29122000</v>
          </cell>
          <cell r="F74" t="str">
            <v>INT02-26</v>
          </cell>
          <cell r="G74">
            <v>6689000</v>
          </cell>
          <cell r="J74" t="str">
            <v>BAS02D3</v>
          </cell>
          <cell r="K74">
            <v>204000</v>
          </cell>
          <cell r="N74" t="str">
            <v>SAIIID3UP</v>
          </cell>
          <cell r="O74">
            <v>2026000</v>
          </cell>
        </row>
        <row r="75">
          <cell r="B75" t="str">
            <v>INT02-33</v>
          </cell>
          <cell r="C75">
            <v>29559000</v>
          </cell>
          <cell r="F75" t="str">
            <v>INT02-27</v>
          </cell>
          <cell r="G75">
            <v>6890000</v>
          </cell>
          <cell r="J75" t="str">
            <v>BAS03D3</v>
          </cell>
          <cell r="K75">
            <v>173000</v>
          </cell>
          <cell r="N75" t="str">
            <v>SAIIID3SUP</v>
          </cell>
          <cell r="O75">
            <v>1841000</v>
          </cell>
        </row>
        <row r="76">
          <cell r="B76" t="str">
            <v>INT02-34</v>
          </cell>
          <cell r="C76">
            <v>30002000</v>
          </cell>
          <cell r="F76" t="str">
            <v>INT02-28</v>
          </cell>
          <cell r="G76">
            <v>7097000</v>
          </cell>
          <cell r="J76" t="str">
            <v>BAS4ED3</v>
          </cell>
          <cell r="K76">
            <v>141000</v>
          </cell>
          <cell r="N76" t="str">
            <v>SDIIID3UP</v>
          </cell>
          <cell r="O76">
            <v>906000</v>
          </cell>
        </row>
        <row r="77">
          <cell r="B77" t="str">
            <v>INT02-35</v>
          </cell>
          <cell r="C77">
            <v>30453000</v>
          </cell>
          <cell r="F77" t="str">
            <v>INT02-29</v>
          </cell>
          <cell r="G77">
            <v>7310000</v>
          </cell>
          <cell r="J77" t="str">
            <v>BAS4DD3</v>
          </cell>
          <cell r="K77">
            <v>122000</v>
          </cell>
          <cell r="N77" t="str">
            <v>SDIIID3SUP</v>
          </cell>
          <cell r="O77">
            <v>906000</v>
          </cell>
        </row>
        <row r="78">
          <cell r="B78" t="str">
            <v>INT02-36</v>
          </cell>
          <cell r="C78">
            <v>30909000</v>
          </cell>
          <cell r="F78" t="str">
            <v>INT02-30</v>
          </cell>
          <cell r="G78">
            <v>7530000</v>
          </cell>
          <cell r="J78" t="str">
            <v>BAS4CD3</v>
          </cell>
          <cell r="K78">
            <v>108000</v>
          </cell>
          <cell r="N78" t="str">
            <v>MAIID3UI</v>
          </cell>
          <cell r="O78">
            <v>17056000</v>
          </cell>
        </row>
        <row r="79">
          <cell r="B79" t="str">
            <v>INT02-37</v>
          </cell>
          <cell r="C79">
            <v>31373000</v>
          </cell>
          <cell r="F79" t="str">
            <v>INT02-31</v>
          </cell>
          <cell r="G79">
            <v>7756000</v>
          </cell>
          <cell r="J79" t="str">
            <v>BAS4BD3</v>
          </cell>
          <cell r="K79">
            <v>99000</v>
          </cell>
          <cell r="N79" t="str">
            <v>MMIID3UI</v>
          </cell>
          <cell r="O79">
            <v>9527000</v>
          </cell>
        </row>
        <row r="80">
          <cell r="B80" t="str">
            <v>INT02-38</v>
          </cell>
          <cell r="C80">
            <v>31843000</v>
          </cell>
          <cell r="F80" t="str">
            <v>INT02-32</v>
          </cell>
          <cell r="G80">
            <v>7989000</v>
          </cell>
          <cell r="J80" t="str">
            <v>BAS4AD3</v>
          </cell>
          <cell r="K80">
            <v>89000</v>
          </cell>
          <cell r="N80" t="str">
            <v>MDIID3UP</v>
          </cell>
          <cell r="O80">
            <v>3911000</v>
          </cell>
        </row>
        <row r="81">
          <cell r="B81" t="str">
            <v>INT02-39</v>
          </cell>
          <cell r="C81">
            <v>32321000</v>
          </cell>
          <cell r="F81" t="str">
            <v>INT02-33</v>
          </cell>
          <cell r="G81">
            <v>8229000</v>
          </cell>
          <cell r="J81" t="str">
            <v>INT01D4</v>
          </cell>
          <cell r="K81">
            <v>1519000</v>
          </cell>
          <cell r="N81" t="str">
            <v>MDIID3UI</v>
          </cell>
          <cell r="O81">
            <v>3555000</v>
          </cell>
        </row>
        <row r="82">
          <cell r="B82" t="str">
            <v>INT02-40</v>
          </cell>
          <cell r="C82">
            <v>32805000</v>
          </cell>
          <cell r="F82" t="str">
            <v>INT02-34</v>
          </cell>
          <cell r="G82">
            <v>8476000</v>
          </cell>
          <cell r="J82" t="str">
            <v>INT02D4</v>
          </cell>
          <cell r="K82">
            <v>1407000</v>
          </cell>
          <cell r="N82" t="str">
            <v>SAIID3UI</v>
          </cell>
          <cell r="O82">
            <v>1848000</v>
          </cell>
        </row>
        <row r="83">
          <cell r="B83" t="str">
            <v>INT03-01</v>
          </cell>
          <cell r="C83">
            <v>16409000</v>
          </cell>
          <cell r="F83" t="str">
            <v>INT02-35</v>
          </cell>
          <cell r="G83">
            <v>8731000</v>
          </cell>
          <cell r="J83" t="str">
            <v>INT03D4</v>
          </cell>
          <cell r="K83">
            <v>1293000</v>
          </cell>
          <cell r="N83" t="str">
            <v>SAIID3UP</v>
          </cell>
          <cell r="O83">
            <v>1848000</v>
          </cell>
        </row>
        <row r="84">
          <cell r="B84" t="str">
            <v>INT03-02</v>
          </cell>
          <cell r="C84">
            <v>16655000</v>
          </cell>
          <cell r="F84" t="str">
            <v>INT02-36</v>
          </cell>
          <cell r="G84">
            <v>8993000</v>
          </cell>
          <cell r="J84" t="str">
            <v>ADV01D4</v>
          </cell>
          <cell r="K84">
            <v>1197000</v>
          </cell>
          <cell r="N84" t="str">
            <v>SAIID3SUP</v>
          </cell>
          <cell r="O84">
            <v>1680000</v>
          </cell>
        </row>
        <row r="85">
          <cell r="B85" t="str">
            <v>INT03-03</v>
          </cell>
          <cell r="C85">
            <v>16905000</v>
          </cell>
          <cell r="F85" t="str">
            <v>INT02-37</v>
          </cell>
          <cell r="G85">
            <v>9263000</v>
          </cell>
          <cell r="J85" t="str">
            <v>ADV02D4</v>
          </cell>
          <cell r="K85">
            <v>1110000</v>
          </cell>
          <cell r="N85" t="str">
            <v>SDIID3UP</v>
          </cell>
          <cell r="O85">
            <v>827000</v>
          </cell>
        </row>
        <row r="86">
          <cell r="B86" t="str">
            <v>INT03-04</v>
          </cell>
          <cell r="C86">
            <v>17159000</v>
          </cell>
          <cell r="F86" t="str">
            <v>INT02-38</v>
          </cell>
          <cell r="G86">
            <v>9541000</v>
          </cell>
          <cell r="J86" t="str">
            <v>ADV03D4</v>
          </cell>
          <cell r="K86">
            <v>1027000</v>
          </cell>
          <cell r="N86" t="str">
            <v>SDIID3SUP</v>
          </cell>
          <cell r="O86">
            <v>827000</v>
          </cell>
        </row>
        <row r="87">
          <cell r="B87" t="str">
            <v>INT03-05</v>
          </cell>
          <cell r="C87">
            <v>17417000</v>
          </cell>
          <cell r="F87" t="str">
            <v>INT02-39</v>
          </cell>
          <cell r="G87">
            <v>9828000</v>
          </cell>
          <cell r="J87" t="str">
            <v>OPT01D4</v>
          </cell>
          <cell r="K87">
            <v>950000</v>
          </cell>
          <cell r="N87" t="str">
            <v>MAID3UI</v>
          </cell>
          <cell r="O87">
            <v>14455000</v>
          </cell>
        </row>
        <row r="88">
          <cell r="B88" t="str">
            <v>INT03-06</v>
          </cell>
          <cell r="C88">
            <v>17678000</v>
          </cell>
          <cell r="F88" t="str">
            <v>INT02-40</v>
          </cell>
          <cell r="G88">
            <v>10123000</v>
          </cell>
          <cell r="J88" t="str">
            <v>OPT02D4</v>
          </cell>
          <cell r="K88">
            <v>875000</v>
          </cell>
          <cell r="N88" t="str">
            <v>MMID3UI</v>
          </cell>
          <cell r="O88">
            <v>8159000</v>
          </cell>
        </row>
        <row r="89">
          <cell r="B89" t="str">
            <v>INT03-07</v>
          </cell>
          <cell r="C89">
            <v>17943000</v>
          </cell>
          <cell r="F89" t="str">
            <v>INT02-41</v>
          </cell>
          <cell r="G89">
            <v>10427000</v>
          </cell>
          <cell r="J89" t="str">
            <v>OPT03D4</v>
          </cell>
          <cell r="K89">
            <v>812000</v>
          </cell>
          <cell r="N89" t="str">
            <v>MDID3UP</v>
          </cell>
          <cell r="O89">
            <v>3314000</v>
          </cell>
        </row>
        <row r="90">
          <cell r="B90" t="str">
            <v>INT03-08</v>
          </cell>
          <cell r="C90">
            <v>18213000</v>
          </cell>
          <cell r="F90" t="str">
            <v>INT02-42</v>
          </cell>
          <cell r="G90">
            <v>10740000</v>
          </cell>
          <cell r="J90" t="str">
            <v>OPT04D4</v>
          </cell>
          <cell r="K90">
            <v>751000</v>
          </cell>
          <cell r="N90" t="str">
            <v>MDID3UI</v>
          </cell>
          <cell r="O90">
            <v>3013000</v>
          </cell>
        </row>
        <row r="91">
          <cell r="B91" t="str">
            <v>INT03-09</v>
          </cell>
          <cell r="C91">
            <v>18485000</v>
          </cell>
          <cell r="F91" t="str">
            <v>INT02-43</v>
          </cell>
          <cell r="G91">
            <v>11063000</v>
          </cell>
          <cell r="J91" t="str">
            <v>SYS01D4</v>
          </cell>
          <cell r="K91">
            <v>697000</v>
          </cell>
          <cell r="N91" t="str">
            <v>SAID3UI</v>
          </cell>
          <cell r="O91">
            <v>1567000</v>
          </cell>
        </row>
        <row r="92">
          <cell r="B92" t="str">
            <v>INT03-10</v>
          </cell>
          <cell r="C92">
            <v>18762000</v>
          </cell>
          <cell r="F92" t="str">
            <v>INT02-44</v>
          </cell>
          <cell r="G92">
            <v>11395000</v>
          </cell>
          <cell r="J92" t="str">
            <v>SYS02D4</v>
          </cell>
          <cell r="K92">
            <v>647000</v>
          </cell>
          <cell r="N92" t="str">
            <v>SAID3UP</v>
          </cell>
          <cell r="O92">
            <v>1567000</v>
          </cell>
        </row>
        <row r="93">
          <cell r="B93" t="str">
            <v>INT03-11</v>
          </cell>
          <cell r="C93">
            <v>19044000</v>
          </cell>
          <cell r="F93" t="str">
            <v>INT02-45</v>
          </cell>
          <cell r="G93">
            <v>11737000</v>
          </cell>
          <cell r="J93" t="str">
            <v>SYS03D4</v>
          </cell>
          <cell r="K93">
            <v>601000</v>
          </cell>
          <cell r="N93" t="str">
            <v>SAID3SUP</v>
          </cell>
          <cell r="O93">
            <v>1424000</v>
          </cell>
        </row>
        <row r="94">
          <cell r="B94" t="str">
            <v>INT03-12</v>
          </cell>
          <cell r="C94">
            <v>19330000</v>
          </cell>
          <cell r="F94" t="str">
            <v>INT02-46</v>
          </cell>
          <cell r="G94">
            <v>12090000</v>
          </cell>
          <cell r="J94" t="str">
            <v>SYS04D4</v>
          </cell>
          <cell r="K94">
            <v>557000</v>
          </cell>
          <cell r="N94" t="str">
            <v>SDID3UP</v>
          </cell>
          <cell r="O94">
            <v>701000</v>
          </cell>
        </row>
        <row r="95">
          <cell r="B95" t="str">
            <v>INT03-13</v>
          </cell>
          <cell r="C95">
            <v>19620000</v>
          </cell>
          <cell r="F95" t="str">
            <v>INT03-01</v>
          </cell>
          <cell r="G95">
            <v>2977000</v>
          </cell>
          <cell r="J95" t="str">
            <v>SPE01D4</v>
          </cell>
          <cell r="K95">
            <v>516000</v>
          </cell>
          <cell r="N95" t="str">
            <v>SDID3SUP</v>
          </cell>
          <cell r="O95">
            <v>701000</v>
          </cell>
        </row>
        <row r="96">
          <cell r="B96" t="str">
            <v>INT03-14</v>
          </cell>
          <cell r="C96">
            <v>19914000</v>
          </cell>
          <cell r="F96" t="str">
            <v>INT03-02</v>
          </cell>
          <cell r="G96">
            <v>3067000</v>
          </cell>
          <cell r="J96" t="str">
            <v>SPE02D4</v>
          </cell>
          <cell r="K96">
            <v>477000</v>
          </cell>
          <cell r="N96" t="str">
            <v>MABIIID4PST</v>
          </cell>
          <cell r="O96">
            <v>0</v>
          </cell>
        </row>
        <row r="97">
          <cell r="B97" t="str">
            <v>INT03-15</v>
          </cell>
          <cell r="C97">
            <v>20213000</v>
          </cell>
          <cell r="F97" t="str">
            <v>INT03-03</v>
          </cell>
          <cell r="G97">
            <v>3160000</v>
          </cell>
          <cell r="J97" t="str">
            <v>SPE03D4</v>
          </cell>
          <cell r="K97">
            <v>441000</v>
          </cell>
          <cell r="N97" t="str">
            <v>MAAIIID4PST</v>
          </cell>
          <cell r="O97">
            <v>0</v>
          </cell>
        </row>
        <row r="98">
          <cell r="B98" t="str">
            <v>INT03-16</v>
          </cell>
          <cell r="C98">
            <v>20516000</v>
          </cell>
          <cell r="F98" t="str">
            <v>INT03-04</v>
          </cell>
          <cell r="G98">
            <v>3255000</v>
          </cell>
          <cell r="J98" t="str">
            <v>SPE04D4</v>
          </cell>
          <cell r="K98">
            <v>406000</v>
          </cell>
          <cell r="N98" t="str">
            <v>MAIIID4UI</v>
          </cell>
          <cell r="O98">
            <v>18990000</v>
          </cell>
        </row>
        <row r="99">
          <cell r="B99" t="str">
            <v>INT03-17</v>
          </cell>
          <cell r="C99">
            <v>20823000</v>
          </cell>
          <cell r="F99" t="str">
            <v>INT03-05</v>
          </cell>
          <cell r="G99">
            <v>3353000</v>
          </cell>
          <cell r="J99" t="str">
            <v>BAS01D4</v>
          </cell>
          <cell r="K99">
            <v>362000</v>
          </cell>
          <cell r="N99" t="str">
            <v>MMIIID4PST</v>
          </cell>
          <cell r="O99">
            <v>10718000</v>
          </cell>
        </row>
        <row r="100">
          <cell r="B100" t="str">
            <v>INT03-18</v>
          </cell>
          <cell r="C100">
            <v>21135000</v>
          </cell>
          <cell r="F100" t="str">
            <v>INT03-06</v>
          </cell>
          <cell r="G100">
            <v>3454000</v>
          </cell>
          <cell r="J100" t="str">
            <v>BAS02D4</v>
          </cell>
          <cell r="K100">
            <v>308000</v>
          </cell>
          <cell r="N100" t="str">
            <v>MMIIID4UI</v>
          </cell>
          <cell r="O100">
            <v>10718000</v>
          </cell>
        </row>
        <row r="101">
          <cell r="B101" t="str">
            <v>INT03-19</v>
          </cell>
          <cell r="C101">
            <v>21453000</v>
          </cell>
          <cell r="F101" t="str">
            <v>INT03-07</v>
          </cell>
          <cell r="G101">
            <v>3558000</v>
          </cell>
          <cell r="J101" t="str">
            <v>BAS03D4</v>
          </cell>
          <cell r="K101">
            <v>269000</v>
          </cell>
          <cell r="N101" t="str">
            <v>MDIIID4UP</v>
          </cell>
          <cell r="O101">
            <v>4354000</v>
          </cell>
        </row>
        <row r="102">
          <cell r="B102" t="str">
            <v>INT03-20</v>
          </cell>
          <cell r="C102">
            <v>21774000</v>
          </cell>
          <cell r="F102" t="str">
            <v>INT03-08</v>
          </cell>
          <cell r="G102">
            <v>3665000</v>
          </cell>
          <cell r="J102" t="str">
            <v>BAS4ED4</v>
          </cell>
          <cell r="K102">
            <v>226000</v>
          </cell>
          <cell r="N102" t="str">
            <v>MDIIID4PST</v>
          </cell>
          <cell r="O102">
            <v>3958000</v>
          </cell>
        </row>
        <row r="103">
          <cell r="B103" t="str">
            <v>INT03-21</v>
          </cell>
          <cell r="C103">
            <v>22101000</v>
          </cell>
          <cell r="F103" t="str">
            <v>INT03-09</v>
          </cell>
          <cell r="G103">
            <v>3775000</v>
          </cell>
          <cell r="J103" t="str">
            <v>BAS4DD4</v>
          </cell>
          <cell r="K103">
            <v>198000</v>
          </cell>
          <cell r="N103" t="str">
            <v>MDIIID4UI</v>
          </cell>
          <cell r="O103">
            <v>3958000</v>
          </cell>
        </row>
        <row r="104">
          <cell r="B104" t="str">
            <v>INT03-22</v>
          </cell>
          <cell r="C104">
            <v>22433000</v>
          </cell>
          <cell r="F104" t="str">
            <v>INT03-10</v>
          </cell>
          <cell r="G104">
            <v>3889000</v>
          </cell>
          <cell r="J104" t="str">
            <v>BAS4CD4</v>
          </cell>
          <cell r="K104">
            <v>177000</v>
          </cell>
          <cell r="N104" t="str">
            <v>SAIIID4UI</v>
          </cell>
          <cell r="O104">
            <v>2058000</v>
          </cell>
        </row>
        <row r="105">
          <cell r="B105" t="str">
            <v>INT03-23</v>
          </cell>
          <cell r="C105">
            <v>22770000</v>
          </cell>
          <cell r="F105" t="str">
            <v>INT03-11</v>
          </cell>
          <cell r="G105">
            <v>4006000</v>
          </cell>
          <cell r="J105" t="str">
            <v>BAS4BD4</v>
          </cell>
          <cell r="K105">
            <v>163000</v>
          </cell>
          <cell r="N105" t="str">
            <v>SAIIID4UP</v>
          </cell>
          <cell r="O105">
            <v>2058000</v>
          </cell>
        </row>
        <row r="106">
          <cell r="B106" t="str">
            <v>INT03-24</v>
          </cell>
          <cell r="C106">
            <v>23110000</v>
          </cell>
          <cell r="F106" t="str">
            <v>INT03-12</v>
          </cell>
          <cell r="G106">
            <v>4127000</v>
          </cell>
          <cell r="J106" t="str">
            <v>BAS4AD4</v>
          </cell>
          <cell r="K106">
            <v>149000</v>
          </cell>
          <cell r="N106" t="str">
            <v>SAIIID4SUP</v>
          </cell>
          <cell r="O106">
            <v>1871000</v>
          </cell>
        </row>
        <row r="107">
          <cell r="B107" t="str">
            <v>INT03-25</v>
          </cell>
          <cell r="C107">
            <v>23458000</v>
          </cell>
          <cell r="F107" t="str">
            <v>INT03-13</v>
          </cell>
          <cell r="G107">
            <v>4251000</v>
          </cell>
          <cell r="J107" t="str">
            <v>INT01D5</v>
          </cell>
          <cell r="K107">
            <v>2026000</v>
          </cell>
          <cell r="N107" t="str">
            <v>SDIIID4UP</v>
          </cell>
          <cell r="O107">
            <v>921000</v>
          </cell>
        </row>
        <row r="108">
          <cell r="B108" t="str">
            <v>INT03-26</v>
          </cell>
          <cell r="C108">
            <v>23809000</v>
          </cell>
          <cell r="F108" t="str">
            <v>INT03-14</v>
          </cell>
          <cell r="G108">
            <v>4379000</v>
          </cell>
          <cell r="J108" t="str">
            <v>INT02D5</v>
          </cell>
          <cell r="K108">
            <v>1876000</v>
          </cell>
          <cell r="N108" t="str">
            <v>SDIIID4SUP</v>
          </cell>
          <cell r="O108">
            <v>921000</v>
          </cell>
        </row>
        <row r="109">
          <cell r="B109" t="str">
            <v>INT03-27</v>
          </cell>
          <cell r="C109">
            <v>24166000</v>
          </cell>
          <cell r="F109" t="str">
            <v>INT03-15</v>
          </cell>
          <cell r="G109">
            <v>4511000</v>
          </cell>
          <cell r="J109" t="str">
            <v>INT03D5</v>
          </cell>
          <cell r="K109">
            <v>1723000</v>
          </cell>
          <cell r="N109" t="str">
            <v>MAIID4UI</v>
          </cell>
          <cell r="O109">
            <v>17329000</v>
          </cell>
        </row>
        <row r="110">
          <cell r="B110" t="str">
            <v>INT03-28</v>
          </cell>
          <cell r="C110">
            <v>24529000</v>
          </cell>
          <cell r="F110" t="str">
            <v>INT03-16</v>
          </cell>
          <cell r="G110">
            <v>4647000</v>
          </cell>
          <cell r="J110" t="str">
            <v>ADV01D5</v>
          </cell>
          <cell r="K110">
            <v>1597000</v>
          </cell>
          <cell r="N110" t="str">
            <v>MMIID4UI</v>
          </cell>
          <cell r="O110">
            <v>9781000</v>
          </cell>
        </row>
        <row r="111">
          <cell r="B111" t="str">
            <v>INT03-29</v>
          </cell>
          <cell r="C111">
            <v>24897000</v>
          </cell>
          <cell r="F111" t="str">
            <v>INT03-17</v>
          </cell>
          <cell r="G111">
            <v>4787000</v>
          </cell>
          <cell r="J111" t="str">
            <v>ADV02D5</v>
          </cell>
          <cell r="K111">
            <v>1480000</v>
          </cell>
          <cell r="N111" t="str">
            <v>MDIID4UP</v>
          </cell>
          <cell r="O111">
            <v>3973000</v>
          </cell>
        </row>
        <row r="112">
          <cell r="B112" t="str">
            <v>INT03-30</v>
          </cell>
          <cell r="C112">
            <v>25270000</v>
          </cell>
          <cell r="F112" t="str">
            <v>INT03-18</v>
          </cell>
          <cell r="G112">
            <v>4931000</v>
          </cell>
          <cell r="J112" t="str">
            <v>ADV03D5</v>
          </cell>
          <cell r="K112">
            <v>1369000</v>
          </cell>
          <cell r="N112" t="str">
            <v>MDIID4UI</v>
          </cell>
          <cell r="O112">
            <v>3612000</v>
          </cell>
        </row>
        <row r="113">
          <cell r="B113" t="str">
            <v>INT03-31</v>
          </cell>
          <cell r="C113">
            <v>25649000</v>
          </cell>
          <cell r="F113" t="str">
            <v>INT03-19</v>
          </cell>
          <cell r="G113">
            <v>5079000</v>
          </cell>
          <cell r="J113" t="str">
            <v>OPT01D5</v>
          </cell>
          <cell r="K113">
            <v>1266000</v>
          </cell>
          <cell r="N113" t="str">
            <v>SAIID4UI</v>
          </cell>
          <cell r="O113">
            <v>1878000</v>
          </cell>
        </row>
        <row r="114">
          <cell r="B114" t="str">
            <v>INT03-32</v>
          </cell>
          <cell r="C114">
            <v>26034000</v>
          </cell>
          <cell r="F114" t="str">
            <v>INT03-20</v>
          </cell>
          <cell r="G114">
            <v>5232000</v>
          </cell>
          <cell r="J114" t="str">
            <v>OPT02D5</v>
          </cell>
          <cell r="K114">
            <v>1167000</v>
          </cell>
          <cell r="N114" t="str">
            <v>SAIID4UP</v>
          </cell>
          <cell r="O114">
            <v>1878000</v>
          </cell>
        </row>
        <row r="115">
          <cell r="B115" t="str">
            <v>INT03-33</v>
          </cell>
          <cell r="C115">
            <v>26424000</v>
          </cell>
          <cell r="F115" t="str">
            <v>INT03-21</v>
          </cell>
          <cell r="G115">
            <v>5389000</v>
          </cell>
          <cell r="J115" t="str">
            <v>OPT03D5</v>
          </cell>
          <cell r="K115">
            <v>1083000</v>
          </cell>
          <cell r="N115" t="str">
            <v>SAIID4SUP</v>
          </cell>
          <cell r="O115">
            <v>1707000</v>
          </cell>
        </row>
        <row r="116">
          <cell r="B116" t="str">
            <v>INT03-34</v>
          </cell>
          <cell r="C116">
            <v>26821000</v>
          </cell>
          <cell r="F116" t="str">
            <v>INT03-22</v>
          </cell>
          <cell r="G116">
            <v>5551000</v>
          </cell>
          <cell r="J116" t="str">
            <v>OPT04D5</v>
          </cell>
          <cell r="K116">
            <v>1001000</v>
          </cell>
          <cell r="N116" t="str">
            <v>SDIID4UP</v>
          </cell>
          <cell r="O116">
            <v>840000</v>
          </cell>
        </row>
        <row r="117">
          <cell r="B117" t="str">
            <v>INT03-35</v>
          </cell>
          <cell r="C117">
            <v>27223000</v>
          </cell>
          <cell r="F117" t="str">
            <v>INT03-23</v>
          </cell>
          <cell r="G117">
            <v>5718000</v>
          </cell>
          <cell r="J117" t="str">
            <v>SYS01D5</v>
          </cell>
          <cell r="K117">
            <v>929000</v>
          </cell>
          <cell r="N117" t="str">
            <v>SDIID4SUP</v>
          </cell>
          <cell r="O117">
            <v>840000</v>
          </cell>
        </row>
        <row r="118">
          <cell r="B118" t="str">
            <v>INT03-36</v>
          </cell>
          <cell r="C118">
            <v>27631000</v>
          </cell>
          <cell r="F118" t="str">
            <v>INT03-24</v>
          </cell>
          <cell r="G118">
            <v>5890000</v>
          </cell>
          <cell r="J118" t="str">
            <v>SYS02D5</v>
          </cell>
          <cell r="K118">
            <v>862000</v>
          </cell>
          <cell r="N118" t="str">
            <v>MAID4UI</v>
          </cell>
          <cell r="O118">
            <v>14687000</v>
          </cell>
        </row>
        <row r="119">
          <cell r="B119" t="str">
            <v>INT03-37</v>
          </cell>
          <cell r="C119">
            <v>28046000</v>
          </cell>
          <cell r="F119" t="str">
            <v>INT03-25</v>
          </cell>
          <cell r="G119">
            <v>6067000</v>
          </cell>
          <cell r="J119" t="str">
            <v>SYS03D5</v>
          </cell>
          <cell r="K119">
            <v>801000</v>
          </cell>
          <cell r="N119" t="str">
            <v>MMID4UI</v>
          </cell>
          <cell r="O119">
            <v>8289000</v>
          </cell>
        </row>
        <row r="120">
          <cell r="B120" t="str">
            <v>INT03-38</v>
          </cell>
          <cell r="C120">
            <v>28466000</v>
          </cell>
          <cell r="F120" t="str">
            <v>INT03-26</v>
          </cell>
          <cell r="G120">
            <v>6250000</v>
          </cell>
          <cell r="J120" t="str">
            <v>SYS04D5</v>
          </cell>
          <cell r="K120">
            <v>743000</v>
          </cell>
          <cell r="N120" t="str">
            <v>MDID4UP</v>
          </cell>
          <cell r="O120">
            <v>3367000</v>
          </cell>
        </row>
        <row r="121">
          <cell r="B121" t="str">
            <v>INT03-39</v>
          </cell>
          <cell r="C121">
            <v>28893000</v>
          </cell>
          <cell r="F121" t="str">
            <v>INT03-27</v>
          </cell>
          <cell r="G121">
            <v>6438000</v>
          </cell>
          <cell r="J121" t="str">
            <v>SPE01D5</v>
          </cell>
          <cell r="K121">
            <v>688000</v>
          </cell>
          <cell r="N121" t="str">
            <v>MDID4UI</v>
          </cell>
          <cell r="O121">
            <v>3061000</v>
          </cell>
        </row>
        <row r="122">
          <cell r="B122" t="str">
            <v>INT03-40</v>
          </cell>
          <cell r="C122">
            <v>29327000</v>
          </cell>
          <cell r="F122" t="str">
            <v>INT03-28</v>
          </cell>
          <cell r="G122">
            <v>6632000</v>
          </cell>
          <cell r="J122" t="str">
            <v>SPE02D5</v>
          </cell>
          <cell r="K122">
            <v>636000</v>
          </cell>
          <cell r="N122" t="str">
            <v>SAID4UI</v>
          </cell>
          <cell r="O122">
            <v>1592000</v>
          </cell>
        </row>
        <row r="123">
          <cell r="B123" t="str">
            <v>ADV01-01</v>
          </cell>
          <cell r="C123">
            <v>14770000</v>
          </cell>
          <cell r="F123" t="str">
            <v>INT03-29</v>
          </cell>
          <cell r="G123">
            <v>6831000</v>
          </cell>
          <cell r="J123" t="str">
            <v>SPE03D5</v>
          </cell>
          <cell r="K123">
            <v>588000</v>
          </cell>
          <cell r="N123" t="str">
            <v>SAID4UP</v>
          </cell>
          <cell r="O123">
            <v>1592000</v>
          </cell>
        </row>
        <row r="124">
          <cell r="B124" t="str">
            <v>ADV01-02</v>
          </cell>
          <cell r="C124">
            <v>14993000</v>
          </cell>
          <cell r="F124" t="str">
            <v>INT03-30</v>
          </cell>
          <cell r="G124">
            <v>7036000</v>
          </cell>
          <cell r="J124" t="str">
            <v>SPE04D5</v>
          </cell>
          <cell r="K124">
            <v>542000</v>
          </cell>
          <cell r="N124" t="str">
            <v>SAID4SUP</v>
          </cell>
          <cell r="O124">
            <v>1447000</v>
          </cell>
        </row>
        <row r="125">
          <cell r="B125" t="str">
            <v>ADV01-03</v>
          </cell>
          <cell r="C125">
            <v>15217000</v>
          </cell>
          <cell r="F125" t="str">
            <v>INT03-31</v>
          </cell>
          <cell r="G125">
            <v>7248000</v>
          </cell>
          <cell r="J125" t="str">
            <v>BAS01D5</v>
          </cell>
          <cell r="K125">
            <v>482000</v>
          </cell>
          <cell r="N125" t="str">
            <v>SDID4UP</v>
          </cell>
          <cell r="O125">
            <v>712000</v>
          </cell>
        </row>
        <row r="126">
          <cell r="B126" t="str">
            <v>ADV01-04</v>
          </cell>
          <cell r="C126">
            <v>15446000</v>
          </cell>
          <cell r="F126" t="str">
            <v>INT03-32</v>
          </cell>
          <cell r="G126">
            <v>7466000</v>
          </cell>
          <cell r="J126" t="str">
            <v>BAS02D5</v>
          </cell>
          <cell r="K126">
            <v>412000</v>
          </cell>
          <cell r="N126" t="str">
            <v>SDID4SUP</v>
          </cell>
          <cell r="O126">
            <v>712000</v>
          </cell>
        </row>
        <row r="127">
          <cell r="B127" t="str">
            <v>ADV01-05</v>
          </cell>
          <cell r="C127">
            <v>15677000</v>
          </cell>
          <cell r="F127" t="str">
            <v>INT03-33</v>
          </cell>
          <cell r="G127">
            <v>7690000</v>
          </cell>
          <cell r="J127" t="str">
            <v>BAS03D5</v>
          </cell>
          <cell r="K127">
            <v>366000</v>
          </cell>
          <cell r="N127" t="str">
            <v>MABIIID5PST</v>
          </cell>
          <cell r="O127">
            <v>0</v>
          </cell>
        </row>
        <row r="128">
          <cell r="B128" t="str">
            <v>ADV01-06</v>
          </cell>
          <cell r="C128">
            <v>15912000</v>
          </cell>
          <cell r="F128" t="str">
            <v>INT03-34</v>
          </cell>
          <cell r="G128">
            <v>7921000</v>
          </cell>
          <cell r="J128" t="str">
            <v>BAS4ED5</v>
          </cell>
          <cell r="K128">
            <v>331000</v>
          </cell>
          <cell r="N128" t="str">
            <v>MAAIIID5PST</v>
          </cell>
          <cell r="O128">
            <v>0</v>
          </cell>
        </row>
        <row r="129">
          <cell r="B129" t="str">
            <v>ADV01-07</v>
          </cell>
          <cell r="C129">
            <v>16150000</v>
          </cell>
          <cell r="F129" t="str">
            <v>INT03-35</v>
          </cell>
          <cell r="G129">
            <v>8159000</v>
          </cell>
          <cell r="J129" t="str">
            <v>BAS4DD5</v>
          </cell>
          <cell r="K129">
            <v>304000</v>
          </cell>
          <cell r="N129" t="str">
            <v>MAIIID5UI</v>
          </cell>
          <cell r="O129">
            <v>19287000</v>
          </cell>
        </row>
        <row r="130">
          <cell r="B130" t="str">
            <v>ADV01-08</v>
          </cell>
          <cell r="C130">
            <v>16393000</v>
          </cell>
          <cell r="F130" t="str">
            <v>INT03-36</v>
          </cell>
          <cell r="G130">
            <v>8404000</v>
          </cell>
          <cell r="J130" t="str">
            <v>BAS4CD5</v>
          </cell>
          <cell r="K130">
            <v>227000</v>
          </cell>
          <cell r="N130" t="str">
            <v>MMIIID5PST</v>
          </cell>
          <cell r="O130">
            <v>10886000</v>
          </cell>
        </row>
        <row r="131">
          <cell r="B131" t="str">
            <v>ADV01-09</v>
          </cell>
          <cell r="C131">
            <v>16640000</v>
          </cell>
          <cell r="F131" t="str">
            <v>INT03-37</v>
          </cell>
          <cell r="G131">
            <v>8657000</v>
          </cell>
          <cell r="J131" t="str">
            <v>BAS4BD5</v>
          </cell>
          <cell r="K131">
            <v>268000</v>
          </cell>
          <cell r="N131" t="str">
            <v>MMIIID5UI</v>
          </cell>
          <cell r="O131">
            <v>10886000</v>
          </cell>
        </row>
        <row r="132">
          <cell r="B132" t="str">
            <v>ADV01-10</v>
          </cell>
          <cell r="C132">
            <v>16888000</v>
          </cell>
          <cell r="F132" t="str">
            <v>INT03-38</v>
          </cell>
          <cell r="G132">
            <v>8917000</v>
          </cell>
          <cell r="J132" t="str">
            <v>BAS4AD5</v>
          </cell>
          <cell r="K132">
            <v>249000</v>
          </cell>
          <cell r="N132" t="str">
            <v>MDIIID5UP</v>
          </cell>
          <cell r="O132">
            <v>4422000</v>
          </cell>
        </row>
        <row r="133">
          <cell r="B133" t="str">
            <v>ADV01-11</v>
          </cell>
          <cell r="C133">
            <v>17142000</v>
          </cell>
          <cell r="F133" t="str">
            <v>INT03-39</v>
          </cell>
          <cell r="G133">
            <v>9185000</v>
          </cell>
          <cell r="N133" t="str">
            <v>MDIIID5PST</v>
          </cell>
          <cell r="O133">
            <v>4020000</v>
          </cell>
        </row>
        <row r="134">
          <cell r="B134" t="str">
            <v>ADV01-12</v>
          </cell>
          <cell r="C134">
            <v>17399000</v>
          </cell>
          <cell r="F134" t="str">
            <v>INT03-40</v>
          </cell>
          <cell r="G134">
            <v>9461000</v>
          </cell>
          <cell r="N134" t="str">
            <v>MDIIID5UI</v>
          </cell>
          <cell r="O134">
            <v>4020000</v>
          </cell>
        </row>
        <row r="135">
          <cell r="B135" t="str">
            <v>ADV01-13</v>
          </cell>
          <cell r="C135">
            <v>17660000</v>
          </cell>
          <cell r="F135" t="str">
            <v>INT03-41</v>
          </cell>
          <cell r="G135">
            <v>9745000</v>
          </cell>
          <cell r="N135" t="str">
            <v>SAIIID5UI</v>
          </cell>
          <cell r="O135">
            <v>2090000</v>
          </cell>
        </row>
        <row r="136">
          <cell r="B136" t="str">
            <v>ADV01-14</v>
          </cell>
          <cell r="C136">
            <v>17924000</v>
          </cell>
          <cell r="F136" t="str">
            <v>INT03-42</v>
          </cell>
          <cell r="G136">
            <v>10038000</v>
          </cell>
          <cell r="N136" t="str">
            <v>SAIIID5UP</v>
          </cell>
          <cell r="O136">
            <v>2090000</v>
          </cell>
        </row>
        <row r="137">
          <cell r="B137" t="str">
            <v>ADV01-15</v>
          </cell>
          <cell r="C137">
            <v>18193000</v>
          </cell>
          <cell r="F137" t="str">
            <v>INT03-43</v>
          </cell>
          <cell r="G137">
            <v>10340000</v>
          </cell>
          <cell r="N137" t="str">
            <v>SAIIID5SUP</v>
          </cell>
          <cell r="O137">
            <v>1900000</v>
          </cell>
        </row>
        <row r="138">
          <cell r="B138" t="str">
            <v>ADV01-16</v>
          </cell>
          <cell r="C138">
            <v>18467000</v>
          </cell>
          <cell r="F138" t="str">
            <v>INT03-44</v>
          </cell>
          <cell r="G138">
            <v>10651000</v>
          </cell>
          <cell r="N138" t="str">
            <v>SDIIID5UP</v>
          </cell>
          <cell r="O138">
            <v>935000</v>
          </cell>
        </row>
        <row r="139">
          <cell r="B139" t="str">
            <v>ADV01-17</v>
          </cell>
          <cell r="C139">
            <v>18744000</v>
          </cell>
          <cell r="F139" t="str">
            <v>INT03-45</v>
          </cell>
          <cell r="G139">
            <v>10971000</v>
          </cell>
          <cell r="N139" t="str">
            <v>SDIIID5SUP</v>
          </cell>
          <cell r="O139">
            <v>935000</v>
          </cell>
        </row>
        <row r="140">
          <cell r="B140" t="str">
            <v>ADV01-18</v>
          </cell>
          <cell r="C140">
            <v>19025000</v>
          </cell>
          <cell r="F140" t="str">
            <v>INT03-46</v>
          </cell>
          <cell r="G140">
            <v>11301000</v>
          </cell>
          <cell r="N140" t="str">
            <v>MAIID5UI</v>
          </cell>
          <cell r="O140">
            <v>17600000</v>
          </cell>
        </row>
        <row r="141">
          <cell r="B141" t="str">
            <v>ADV01-19</v>
          </cell>
          <cell r="C141">
            <v>19310000</v>
          </cell>
          <cell r="F141" t="str">
            <v>ADV01-01</v>
          </cell>
          <cell r="G141">
            <v>2782000</v>
          </cell>
          <cell r="N141" t="str">
            <v>MMIID5UI</v>
          </cell>
          <cell r="O141">
            <v>9934000</v>
          </cell>
        </row>
        <row r="142">
          <cell r="B142" t="str">
            <v>ADV01-20</v>
          </cell>
          <cell r="C142">
            <v>19600000</v>
          </cell>
          <cell r="F142" t="str">
            <v>ADV01-02</v>
          </cell>
          <cell r="G142">
            <v>2866000</v>
          </cell>
          <cell r="N142" t="str">
            <v>MDIID5UP</v>
          </cell>
          <cell r="O142">
            <v>4035000</v>
          </cell>
        </row>
        <row r="143">
          <cell r="B143" t="str">
            <v>ADV01-21</v>
          </cell>
          <cell r="C143">
            <v>19894000</v>
          </cell>
          <cell r="F143" t="str">
            <v>ADV01-03</v>
          </cell>
          <cell r="G143">
            <v>2952000</v>
          </cell>
          <cell r="N143" t="str">
            <v>MDIID5UI</v>
          </cell>
          <cell r="O143">
            <v>3669000</v>
          </cell>
        </row>
        <row r="144">
          <cell r="B144" t="str">
            <v>ADV01-22</v>
          </cell>
          <cell r="C144">
            <v>20192000</v>
          </cell>
          <cell r="F144" t="str">
            <v>ADV01-04</v>
          </cell>
          <cell r="G144">
            <v>3041000</v>
          </cell>
          <cell r="N144" t="str">
            <v>SAIID5UI</v>
          </cell>
          <cell r="O144">
            <v>1907000</v>
          </cell>
        </row>
        <row r="145">
          <cell r="B145" t="str">
            <v>ADV01-23</v>
          </cell>
          <cell r="C145">
            <v>20495000</v>
          </cell>
          <cell r="F145" t="str">
            <v>ADV01-05</v>
          </cell>
          <cell r="G145">
            <v>3133000</v>
          </cell>
          <cell r="N145" t="str">
            <v>SAIID5UP</v>
          </cell>
          <cell r="O145">
            <v>1907000</v>
          </cell>
        </row>
        <row r="146">
          <cell r="B146" t="str">
            <v>ADV01-24</v>
          </cell>
          <cell r="C146">
            <v>20803000</v>
          </cell>
          <cell r="F146" t="str">
            <v>ADV01-06</v>
          </cell>
          <cell r="G146">
            <v>3227000</v>
          </cell>
          <cell r="N146" t="str">
            <v>SAIID5SUP</v>
          </cell>
          <cell r="O146">
            <v>1734000</v>
          </cell>
        </row>
        <row r="147">
          <cell r="B147" t="str">
            <v>ADV01-25</v>
          </cell>
          <cell r="C147">
            <v>21115000</v>
          </cell>
          <cell r="F147" t="str">
            <v>ADV01-07</v>
          </cell>
          <cell r="G147">
            <v>3324000</v>
          </cell>
          <cell r="N147" t="str">
            <v>SDIID5UP</v>
          </cell>
          <cell r="O147">
            <v>853000</v>
          </cell>
        </row>
        <row r="148">
          <cell r="B148" t="str">
            <v>ADV01-26</v>
          </cell>
          <cell r="C148">
            <v>21432000</v>
          </cell>
          <cell r="F148" t="str">
            <v>ADV01-08</v>
          </cell>
          <cell r="G148">
            <v>3424000</v>
          </cell>
          <cell r="N148" t="str">
            <v>SDIID5SUP</v>
          </cell>
          <cell r="O148">
            <v>853000</v>
          </cell>
        </row>
        <row r="149">
          <cell r="B149" t="str">
            <v>ADV01-27</v>
          </cell>
          <cell r="C149">
            <v>21753000</v>
          </cell>
          <cell r="F149" t="str">
            <v>ADV01-09</v>
          </cell>
          <cell r="G149">
            <v>3527000</v>
          </cell>
          <cell r="N149" t="str">
            <v>MAID5UI</v>
          </cell>
          <cell r="O149">
            <v>14916000</v>
          </cell>
        </row>
        <row r="150">
          <cell r="B150" t="str">
            <v>ADV01-28</v>
          </cell>
          <cell r="C150">
            <v>22079000</v>
          </cell>
          <cell r="F150" t="str">
            <v>ADV01-10</v>
          </cell>
          <cell r="G150">
            <v>3633000</v>
          </cell>
          <cell r="N150" t="str">
            <v>MMID5UI</v>
          </cell>
          <cell r="O150">
            <v>8419000</v>
          </cell>
        </row>
        <row r="151">
          <cell r="B151" t="str">
            <v>ADV01-29</v>
          </cell>
          <cell r="C151">
            <v>22410000</v>
          </cell>
          <cell r="F151" t="str">
            <v>ADV01-11</v>
          </cell>
          <cell r="G151">
            <v>3742000</v>
          </cell>
          <cell r="N151" t="str">
            <v>MDID5UP</v>
          </cell>
          <cell r="O151">
            <v>3420000</v>
          </cell>
        </row>
        <row r="152">
          <cell r="B152" t="str">
            <v>ADV01-30</v>
          </cell>
          <cell r="C152">
            <v>22746000</v>
          </cell>
          <cell r="F152" t="str">
            <v>ADV01-12</v>
          </cell>
          <cell r="G152">
            <v>3855000</v>
          </cell>
          <cell r="N152" t="str">
            <v>MDID5UI</v>
          </cell>
          <cell r="O152">
            <v>3109000</v>
          </cell>
        </row>
        <row r="153">
          <cell r="B153" t="str">
            <v>ADV01-31</v>
          </cell>
          <cell r="C153">
            <v>23088000</v>
          </cell>
          <cell r="F153" t="str">
            <v>ADV01-13</v>
          </cell>
          <cell r="G153">
            <v>3971000</v>
          </cell>
          <cell r="N153" t="str">
            <v>SAID5UI</v>
          </cell>
          <cell r="O153">
            <v>1617000</v>
          </cell>
        </row>
        <row r="154">
          <cell r="B154" t="str">
            <v>ADV01-32</v>
          </cell>
          <cell r="C154">
            <v>23434000</v>
          </cell>
          <cell r="F154" t="str">
            <v>ADV01-14</v>
          </cell>
          <cell r="G154">
            <v>4091000</v>
          </cell>
          <cell r="N154" t="str">
            <v>SAID5UP</v>
          </cell>
          <cell r="O154">
            <v>1617000</v>
          </cell>
        </row>
        <row r="155">
          <cell r="B155" t="str">
            <v>ADV01-33</v>
          </cell>
          <cell r="C155">
            <v>23786000</v>
          </cell>
          <cell r="F155" t="str">
            <v>ADV01-15</v>
          </cell>
          <cell r="G155">
            <v>4214000</v>
          </cell>
          <cell r="N155" t="str">
            <v>SAID5SUP</v>
          </cell>
          <cell r="O155">
            <v>1470000</v>
          </cell>
        </row>
        <row r="156">
          <cell r="B156" t="str">
            <v>ADV01-34</v>
          </cell>
          <cell r="C156">
            <v>24142000</v>
          </cell>
          <cell r="F156" t="str">
            <v>ADV01-16</v>
          </cell>
          <cell r="G156">
            <v>4341000</v>
          </cell>
          <cell r="N156" t="str">
            <v>SDID5UP</v>
          </cell>
          <cell r="O156">
            <v>723000</v>
          </cell>
        </row>
        <row r="157">
          <cell r="B157" t="str">
            <v>ADV01-35</v>
          </cell>
          <cell r="C157">
            <v>24504000</v>
          </cell>
          <cell r="F157" t="str">
            <v>ADV01-17</v>
          </cell>
          <cell r="G157">
            <v>4472000</v>
          </cell>
          <cell r="N157" t="str">
            <v>SDID5SUP</v>
          </cell>
          <cell r="O157">
            <v>723000</v>
          </cell>
        </row>
        <row r="158">
          <cell r="B158" t="str">
            <v>ADV01-36</v>
          </cell>
          <cell r="C158">
            <v>24872000</v>
          </cell>
          <cell r="F158" t="str">
            <v>ADV01-18</v>
          </cell>
          <cell r="G158">
            <v>4607000</v>
          </cell>
          <cell r="N158" t="str">
            <v>F1PST</v>
          </cell>
          <cell r="O158">
            <v>11138000</v>
          </cell>
        </row>
        <row r="159">
          <cell r="B159" t="str">
            <v>ADV01-37</v>
          </cell>
          <cell r="C159">
            <v>25245000</v>
          </cell>
          <cell r="F159" t="str">
            <v>ADV01-19</v>
          </cell>
          <cell r="G159">
            <v>4746000</v>
          </cell>
          <cell r="N159" t="str">
            <v>F2PST</v>
          </cell>
          <cell r="O159">
            <v>7429000</v>
          </cell>
        </row>
        <row r="160">
          <cell r="B160" t="str">
            <v>ADV01-38</v>
          </cell>
          <cell r="C160">
            <v>25623000</v>
          </cell>
          <cell r="F160" t="str">
            <v>ADV01-20</v>
          </cell>
          <cell r="G160">
            <v>4889000</v>
          </cell>
          <cell r="N160" t="str">
            <v>F3PST</v>
          </cell>
          <cell r="O160">
            <v>2744000</v>
          </cell>
        </row>
        <row r="161">
          <cell r="B161" t="str">
            <v>ADV01-39</v>
          </cell>
          <cell r="C161">
            <v>26008000</v>
          </cell>
          <cell r="F161" t="str">
            <v>ADV01-21</v>
          </cell>
          <cell r="G161">
            <v>5036000</v>
          </cell>
          <cell r="N161" t="str">
            <v>F4PST</v>
          </cell>
          <cell r="O161">
            <v>1297000</v>
          </cell>
        </row>
        <row r="162">
          <cell r="B162" t="str">
            <v>ADV01-40</v>
          </cell>
          <cell r="C162">
            <v>26397000</v>
          </cell>
          <cell r="F162" t="str">
            <v>ADV01-22</v>
          </cell>
          <cell r="G162">
            <v>5188000</v>
          </cell>
          <cell r="N162" t="str">
            <v>F5PST</v>
          </cell>
          <cell r="O162">
            <v>638000</v>
          </cell>
        </row>
        <row r="163">
          <cell r="B163" t="str">
            <v>ADV02-01</v>
          </cell>
          <cell r="C163">
            <v>13371000</v>
          </cell>
          <cell r="F163" t="str">
            <v>ADV01-23</v>
          </cell>
          <cell r="G163">
            <v>5344000</v>
          </cell>
          <cell r="N163" t="str">
            <v>F6PST</v>
          </cell>
          <cell r="O163">
            <v>447000</v>
          </cell>
        </row>
        <row r="164">
          <cell r="B164" t="str">
            <v>ADV02-02</v>
          </cell>
          <cell r="C164">
            <v>13572000</v>
          </cell>
          <cell r="F164" t="str">
            <v>ADV01-24</v>
          </cell>
          <cell r="G164">
            <v>5505000</v>
          </cell>
          <cell r="N164" t="str">
            <v>F1D1UI</v>
          </cell>
          <cell r="O164">
            <v>9902000</v>
          </cell>
        </row>
        <row r="165">
          <cell r="B165" t="str">
            <v>ADV02-03</v>
          </cell>
          <cell r="C165">
            <v>13776000</v>
          </cell>
          <cell r="F165" t="str">
            <v>ADV01-25</v>
          </cell>
          <cell r="G165">
            <v>5671000</v>
          </cell>
          <cell r="N165" t="str">
            <v>F2D1UI</v>
          </cell>
          <cell r="O165">
            <v>6605000</v>
          </cell>
        </row>
        <row r="166">
          <cell r="B166" t="str">
            <v>ADV02-04</v>
          </cell>
          <cell r="C166">
            <v>13983000</v>
          </cell>
          <cell r="F166" t="str">
            <v>ADV01-26</v>
          </cell>
          <cell r="G166">
            <v>5842000</v>
          </cell>
          <cell r="N166" t="str">
            <v>F3D1UI</v>
          </cell>
          <cell r="O166">
            <v>2439000</v>
          </cell>
        </row>
        <row r="167">
          <cell r="B167" t="str">
            <v>ADV02-05</v>
          </cell>
          <cell r="C167">
            <v>14191000</v>
          </cell>
          <cell r="F167" t="str">
            <v>ADV01-27</v>
          </cell>
          <cell r="G167">
            <v>6018000</v>
          </cell>
          <cell r="N167" t="str">
            <v>F4D1UI</v>
          </cell>
          <cell r="O167">
            <v>1153000</v>
          </cell>
        </row>
        <row r="168">
          <cell r="B168" t="str">
            <v>ADV02-06</v>
          </cell>
          <cell r="C168">
            <v>14405000</v>
          </cell>
          <cell r="F168" t="str">
            <v>ADV01-28</v>
          </cell>
          <cell r="G168">
            <v>6199000</v>
          </cell>
          <cell r="N168" t="str">
            <v>F5D1UI</v>
          </cell>
          <cell r="O168">
            <v>567000</v>
          </cell>
        </row>
        <row r="169">
          <cell r="B169" t="str">
            <v>ADV02-07</v>
          </cell>
          <cell r="C169">
            <v>14620000</v>
          </cell>
          <cell r="F169" t="str">
            <v>ADV01-29</v>
          </cell>
          <cell r="G169">
            <v>6385000</v>
          </cell>
          <cell r="N169" t="str">
            <v>F6D1UI</v>
          </cell>
          <cell r="O169">
            <v>397000</v>
          </cell>
        </row>
        <row r="170">
          <cell r="B170" t="str">
            <v>ADV02-08</v>
          </cell>
          <cell r="C170">
            <v>14839000</v>
          </cell>
          <cell r="F170" t="str">
            <v>ADV01-30</v>
          </cell>
          <cell r="G170">
            <v>6577000</v>
          </cell>
          <cell r="N170" t="str">
            <v>F1D2UI</v>
          </cell>
          <cell r="O170">
            <v>10125000</v>
          </cell>
        </row>
        <row r="171">
          <cell r="B171" t="str">
            <v>ADV02-09</v>
          </cell>
          <cell r="C171">
            <v>15063000</v>
          </cell>
          <cell r="F171" t="str">
            <v>ADV01-31</v>
          </cell>
          <cell r="G171">
            <v>6775000</v>
          </cell>
          <cell r="N171" t="str">
            <v>F2D2UI</v>
          </cell>
          <cell r="O171">
            <v>6754000</v>
          </cell>
        </row>
        <row r="172">
          <cell r="B172" t="str">
            <v>ADV02-10</v>
          </cell>
          <cell r="C172">
            <v>15289000</v>
          </cell>
          <cell r="F172" t="str">
            <v>ADV01-32</v>
          </cell>
          <cell r="G172">
            <v>6979000</v>
          </cell>
          <cell r="N172" t="str">
            <v>F3D2UI</v>
          </cell>
          <cell r="O172">
            <v>2494000</v>
          </cell>
        </row>
        <row r="173">
          <cell r="B173" t="str">
            <v>ADV02-11</v>
          </cell>
          <cell r="C173">
            <v>15518000</v>
          </cell>
          <cell r="F173" t="str">
            <v>ADV01-33</v>
          </cell>
          <cell r="G173">
            <v>7189000</v>
          </cell>
          <cell r="N173" t="str">
            <v>F4D2UI</v>
          </cell>
          <cell r="O173">
            <v>1179000</v>
          </cell>
        </row>
        <row r="174">
          <cell r="B174" t="str">
            <v>ADV02-12</v>
          </cell>
          <cell r="C174">
            <v>15751000</v>
          </cell>
          <cell r="F174" t="str">
            <v>ADV01-34</v>
          </cell>
          <cell r="G174">
            <v>7405000</v>
          </cell>
          <cell r="N174" t="str">
            <v>F5D2UI</v>
          </cell>
          <cell r="O174">
            <v>580000</v>
          </cell>
        </row>
        <row r="175">
          <cell r="B175" t="str">
            <v>ADV02-13</v>
          </cell>
          <cell r="C175">
            <v>15987000</v>
          </cell>
          <cell r="F175" t="str">
            <v>ADV01-35</v>
          </cell>
          <cell r="G175">
            <v>7628000</v>
          </cell>
          <cell r="N175" t="str">
            <v>F6D2UI</v>
          </cell>
          <cell r="O175">
            <v>406000</v>
          </cell>
        </row>
        <row r="176">
          <cell r="B176" t="str">
            <v>ADV02-14</v>
          </cell>
          <cell r="C176">
            <v>16226000</v>
          </cell>
          <cell r="F176" t="str">
            <v>ADV01-36</v>
          </cell>
          <cell r="G176">
            <v>7857000</v>
          </cell>
          <cell r="N176" t="str">
            <v>F1D3UI</v>
          </cell>
          <cell r="O176">
            <v>10280000</v>
          </cell>
        </row>
        <row r="177">
          <cell r="B177" t="str">
            <v>ADV02-15</v>
          </cell>
          <cell r="C177">
            <v>16470000</v>
          </cell>
          <cell r="F177" t="str">
            <v>ADV01-37</v>
          </cell>
          <cell r="G177">
            <v>8093000</v>
          </cell>
          <cell r="N177" t="str">
            <v>F2D3UI</v>
          </cell>
          <cell r="O177">
            <v>6857000</v>
          </cell>
        </row>
        <row r="178">
          <cell r="B178" t="str">
            <v>ADV02-16</v>
          </cell>
          <cell r="C178">
            <v>16717000</v>
          </cell>
          <cell r="F178" t="str">
            <v>ADV01-38</v>
          </cell>
          <cell r="G178">
            <v>8336000</v>
          </cell>
          <cell r="N178" t="str">
            <v>F3D3UI</v>
          </cell>
          <cell r="O178">
            <v>2532000</v>
          </cell>
        </row>
        <row r="179">
          <cell r="B179" t="str">
            <v>ADV02-17</v>
          </cell>
          <cell r="C179">
            <v>16968000</v>
          </cell>
          <cell r="F179" t="str">
            <v>ADV01-39</v>
          </cell>
          <cell r="G179">
            <v>8587000</v>
          </cell>
          <cell r="N179" t="str">
            <v>F4D3UI</v>
          </cell>
          <cell r="O179">
            <v>1197000</v>
          </cell>
        </row>
        <row r="180">
          <cell r="B180" t="str">
            <v>ADV02-18</v>
          </cell>
          <cell r="C180">
            <v>17222000</v>
          </cell>
          <cell r="F180" t="str">
            <v>ADV01-40</v>
          </cell>
          <cell r="G180">
            <v>8845000</v>
          </cell>
          <cell r="N180" t="str">
            <v>F5D3UI</v>
          </cell>
          <cell r="O180">
            <v>589000</v>
          </cell>
        </row>
        <row r="181">
          <cell r="B181" t="str">
            <v>ADV02-19</v>
          </cell>
          <cell r="C181">
            <v>17481000</v>
          </cell>
          <cell r="F181" t="str">
            <v>ADV01-41</v>
          </cell>
          <cell r="G181">
            <v>9111000</v>
          </cell>
          <cell r="N181" t="str">
            <v>F6D3UI</v>
          </cell>
          <cell r="O181">
            <v>413000</v>
          </cell>
        </row>
        <row r="182">
          <cell r="B182" t="str">
            <v>ADV02-20</v>
          </cell>
          <cell r="C182">
            <v>17743000</v>
          </cell>
          <cell r="F182" t="str">
            <v>ADV01-42</v>
          </cell>
          <cell r="G182">
            <v>9385000</v>
          </cell>
          <cell r="N182" t="str">
            <v>F1D4UI</v>
          </cell>
          <cell r="O182">
            <v>10444000</v>
          </cell>
        </row>
        <row r="183">
          <cell r="B183" t="str">
            <v>ADV02-21</v>
          </cell>
          <cell r="C183">
            <v>18008000</v>
          </cell>
          <cell r="F183" t="str">
            <v>ADV01-43</v>
          </cell>
          <cell r="G183">
            <v>9667000</v>
          </cell>
          <cell r="N183" t="str">
            <v>F2D4UI</v>
          </cell>
          <cell r="O183">
            <v>6967000</v>
          </cell>
        </row>
        <row r="184">
          <cell r="B184" t="str">
            <v>ADV02-22</v>
          </cell>
          <cell r="C184">
            <v>18279000</v>
          </cell>
          <cell r="F184" t="str">
            <v>ADV01-44</v>
          </cell>
          <cell r="G184">
            <v>9958000</v>
          </cell>
          <cell r="N184" t="str">
            <v>F3D4UI</v>
          </cell>
          <cell r="O184">
            <v>2573000</v>
          </cell>
        </row>
        <row r="185">
          <cell r="B185" t="str">
            <v>ADV02-23</v>
          </cell>
          <cell r="C185">
            <v>18553000</v>
          </cell>
          <cell r="F185" t="str">
            <v>ADV01-45</v>
          </cell>
          <cell r="G185">
            <v>10257000</v>
          </cell>
          <cell r="N185" t="str">
            <v>F4D4UI</v>
          </cell>
          <cell r="O185">
            <v>1216000</v>
          </cell>
        </row>
        <row r="186">
          <cell r="B186" t="str">
            <v>ADV02-24</v>
          </cell>
          <cell r="C186">
            <v>18831000</v>
          </cell>
          <cell r="F186" t="str">
            <v>ADV01-46</v>
          </cell>
          <cell r="G186">
            <v>10565000</v>
          </cell>
          <cell r="N186" t="str">
            <v>F5D4UI</v>
          </cell>
          <cell r="O186">
            <v>598000</v>
          </cell>
        </row>
        <row r="187">
          <cell r="B187" t="str">
            <v>ADV02-25</v>
          </cell>
          <cell r="C187">
            <v>19114000</v>
          </cell>
          <cell r="F187" t="str">
            <v>ADV02-01</v>
          </cell>
          <cell r="G187">
            <v>2600000</v>
          </cell>
          <cell r="N187" t="str">
            <v>F6D4UI</v>
          </cell>
          <cell r="O187">
            <v>419000</v>
          </cell>
        </row>
        <row r="188">
          <cell r="B188" t="str">
            <v>ADV02-26</v>
          </cell>
          <cell r="C188">
            <v>19401000</v>
          </cell>
          <cell r="F188" t="str">
            <v>ADV02-02</v>
          </cell>
          <cell r="G188">
            <v>2678000</v>
          </cell>
          <cell r="N188" t="str">
            <v>F1D5UI</v>
          </cell>
          <cell r="O188">
            <v>10608000</v>
          </cell>
        </row>
        <row r="189">
          <cell r="B189" t="str">
            <v>ADV02-27</v>
          </cell>
          <cell r="C189">
            <v>19692000</v>
          </cell>
          <cell r="F189" t="str">
            <v>ADV02-03</v>
          </cell>
          <cell r="G189">
            <v>2759000</v>
          </cell>
          <cell r="N189" t="str">
            <v>F2D5UI</v>
          </cell>
          <cell r="O189">
            <v>7076000</v>
          </cell>
        </row>
        <row r="190">
          <cell r="B190" t="str">
            <v>ADV02-28</v>
          </cell>
          <cell r="C190">
            <v>19987000</v>
          </cell>
          <cell r="F190" t="str">
            <v>ADV02-04</v>
          </cell>
          <cell r="G190">
            <v>2842000</v>
          </cell>
          <cell r="N190" t="str">
            <v>F3D5UI</v>
          </cell>
          <cell r="O190">
            <v>2613000</v>
          </cell>
        </row>
        <row r="191">
          <cell r="B191" t="str">
            <v>ADV02-29</v>
          </cell>
          <cell r="C191">
            <v>20286000</v>
          </cell>
          <cell r="F191" t="str">
            <v>ADV02-05</v>
          </cell>
          <cell r="G191">
            <v>2928000</v>
          </cell>
          <cell r="N191" t="str">
            <v>F4D5UI</v>
          </cell>
          <cell r="O191">
            <v>1235000</v>
          </cell>
        </row>
        <row r="192">
          <cell r="B192" t="str">
            <v>ADV02-30</v>
          </cell>
          <cell r="C192">
            <v>20591000</v>
          </cell>
          <cell r="F192" t="str">
            <v>ADV02-06</v>
          </cell>
          <cell r="G192">
            <v>3016000</v>
          </cell>
          <cell r="N192" t="str">
            <v>F5D5UI</v>
          </cell>
          <cell r="O192">
            <v>608000</v>
          </cell>
        </row>
        <row r="193">
          <cell r="B193" t="str">
            <v>ADV02-31</v>
          </cell>
          <cell r="C193">
            <v>20900000</v>
          </cell>
          <cell r="F193" t="str">
            <v>ADV02-07</v>
          </cell>
          <cell r="G193">
            <v>3107000</v>
          </cell>
          <cell r="N193" t="str">
            <v>F6D5UI</v>
          </cell>
          <cell r="O193">
            <v>426000</v>
          </cell>
        </row>
        <row r="194">
          <cell r="B194" t="str">
            <v>ADV02-32</v>
          </cell>
          <cell r="C194">
            <v>21214000</v>
          </cell>
          <cell r="F194" t="str">
            <v>ADV02-08</v>
          </cell>
          <cell r="G194">
            <v>3201000</v>
          </cell>
          <cell r="N194" t="str">
            <v>F1D1UP</v>
          </cell>
          <cell r="O194">
            <v>0</v>
          </cell>
        </row>
        <row r="195">
          <cell r="B195" t="str">
            <v>ADV02-33</v>
          </cell>
          <cell r="C195">
            <v>21531000</v>
          </cell>
          <cell r="F195" t="str">
            <v>ADV02-09</v>
          </cell>
          <cell r="G195">
            <v>3298000</v>
          </cell>
          <cell r="N195" t="str">
            <v>F2D1UP</v>
          </cell>
          <cell r="O195">
            <v>0</v>
          </cell>
        </row>
        <row r="196">
          <cell r="B196" t="str">
            <v>ADV02-34</v>
          </cell>
          <cell r="C196">
            <v>21855000</v>
          </cell>
          <cell r="F196" t="str">
            <v>ADV02-10</v>
          </cell>
          <cell r="G196">
            <v>3397000</v>
          </cell>
          <cell r="N196" t="str">
            <v>F3D1UP</v>
          </cell>
          <cell r="O196">
            <v>2226000</v>
          </cell>
        </row>
        <row r="197">
          <cell r="B197" t="str">
            <v>ADV02-35</v>
          </cell>
          <cell r="C197">
            <v>22182000</v>
          </cell>
          <cell r="F197" t="str">
            <v>ADV02-11</v>
          </cell>
          <cell r="G197">
            <v>3499000</v>
          </cell>
          <cell r="N197" t="str">
            <v>F4D1UP</v>
          </cell>
          <cell r="O197">
            <v>1052000</v>
          </cell>
        </row>
        <row r="198">
          <cell r="B198" t="str">
            <v>ADV02-36</v>
          </cell>
          <cell r="C198">
            <v>22515000</v>
          </cell>
          <cell r="F198" t="str">
            <v>ADV02-12</v>
          </cell>
          <cell r="G198">
            <v>3604000</v>
          </cell>
          <cell r="N198" t="str">
            <v>F5D1UP</v>
          </cell>
          <cell r="O198">
            <v>518000</v>
          </cell>
        </row>
        <row r="199">
          <cell r="B199" t="str">
            <v>ADV02-37</v>
          </cell>
          <cell r="C199">
            <v>22853000</v>
          </cell>
          <cell r="F199" t="str">
            <v>ADV02-13</v>
          </cell>
          <cell r="G199">
            <v>3713000</v>
          </cell>
          <cell r="N199" t="str">
            <v>F6D1UP</v>
          </cell>
          <cell r="O199">
            <v>363000</v>
          </cell>
        </row>
        <row r="200">
          <cell r="B200" t="str">
            <v>ADV02-38</v>
          </cell>
          <cell r="C200">
            <v>23195000</v>
          </cell>
          <cell r="F200" t="str">
            <v>ADV02-14</v>
          </cell>
          <cell r="G200">
            <v>3825000</v>
          </cell>
          <cell r="N200" t="str">
            <v>F1D2UP</v>
          </cell>
          <cell r="O200">
            <v>0</v>
          </cell>
        </row>
        <row r="201">
          <cell r="B201" t="str">
            <v>ADV02-39</v>
          </cell>
          <cell r="C201">
            <v>23544000</v>
          </cell>
          <cell r="F201" t="str">
            <v>ADV02-15</v>
          </cell>
          <cell r="G201">
            <v>3940000</v>
          </cell>
          <cell r="N201" t="str">
            <v>F2D2UP</v>
          </cell>
          <cell r="O201">
            <v>0</v>
          </cell>
        </row>
        <row r="202">
          <cell r="B202" t="str">
            <v>ADV02-40</v>
          </cell>
          <cell r="C202">
            <v>23897000</v>
          </cell>
          <cell r="F202" t="str">
            <v>ADV02-16</v>
          </cell>
          <cell r="G202">
            <v>4059000</v>
          </cell>
          <cell r="N202" t="str">
            <v>F3D2UP</v>
          </cell>
          <cell r="O202">
            <v>2276000</v>
          </cell>
        </row>
        <row r="203">
          <cell r="B203" t="str">
            <v>ADV03-01</v>
          </cell>
          <cell r="C203">
            <v>11895000</v>
          </cell>
          <cell r="F203" t="str">
            <v>ADV02-17</v>
          </cell>
          <cell r="G203">
            <v>4181000</v>
          </cell>
          <cell r="N203" t="str">
            <v>F4D2UP</v>
          </cell>
          <cell r="O203">
            <v>1076000</v>
          </cell>
        </row>
        <row r="204">
          <cell r="B204" t="str">
            <v>ADV03-02</v>
          </cell>
          <cell r="C204">
            <v>12075000</v>
          </cell>
          <cell r="F204" t="str">
            <v>ADV02-18</v>
          </cell>
          <cell r="G204">
            <v>4307000</v>
          </cell>
          <cell r="N204" t="str">
            <v>F5D2UP</v>
          </cell>
          <cell r="O204">
            <v>529000</v>
          </cell>
        </row>
        <row r="205">
          <cell r="B205" t="str">
            <v>ADV03-03</v>
          </cell>
          <cell r="C205">
            <v>12255000</v>
          </cell>
          <cell r="F205" t="str">
            <v>ADV02-19</v>
          </cell>
          <cell r="G205">
            <v>4437000</v>
          </cell>
          <cell r="N205" t="str">
            <v>F6D2UP</v>
          </cell>
          <cell r="O205">
            <v>371000</v>
          </cell>
        </row>
        <row r="206">
          <cell r="B206" t="str">
            <v>ADV03-04</v>
          </cell>
          <cell r="C206">
            <v>12439000</v>
          </cell>
          <cell r="F206" t="str">
            <v>ADV02-20</v>
          </cell>
          <cell r="G206">
            <v>4571000</v>
          </cell>
          <cell r="N206" t="str">
            <v>F1D3UP</v>
          </cell>
          <cell r="O206">
            <v>0</v>
          </cell>
        </row>
        <row r="207">
          <cell r="B207" t="str">
            <v>ADV03-05</v>
          </cell>
          <cell r="C207">
            <v>12626000</v>
          </cell>
          <cell r="F207" t="str">
            <v>ADV02-21</v>
          </cell>
          <cell r="G207">
            <v>4709000</v>
          </cell>
          <cell r="N207" t="str">
            <v>F2D3UP</v>
          </cell>
          <cell r="O207">
            <v>0</v>
          </cell>
        </row>
        <row r="208">
          <cell r="B208" t="str">
            <v>ADV03-06</v>
          </cell>
          <cell r="C208">
            <v>12815000</v>
          </cell>
          <cell r="F208" t="str">
            <v>ADV02-22</v>
          </cell>
          <cell r="G208">
            <v>4851000</v>
          </cell>
          <cell r="N208" t="str">
            <v>F3D3UP</v>
          </cell>
          <cell r="O208">
            <v>2311000</v>
          </cell>
        </row>
        <row r="209">
          <cell r="B209" t="str">
            <v>ADV03-07</v>
          </cell>
          <cell r="C209">
            <v>13008000</v>
          </cell>
          <cell r="F209" t="str">
            <v>ADV02-23</v>
          </cell>
          <cell r="G209">
            <v>4997000</v>
          </cell>
          <cell r="N209" t="str">
            <v>F4D3UP</v>
          </cell>
          <cell r="O209">
            <v>1092000</v>
          </cell>
        </row>
        <row r="210">
          <cell r="B210" t="str">
            <v>ADV03-08</v>
          </cell>
          <cell r="C210">
            <v>13203000</v>
          </cell>
          <cell r="F210" t="str">
            <v>ADV02-24</v>
          </cell>
          <cell r="G210">
            <v>5147000</v>
          </cell>
          <cell r="N210" t="str">
            <v>F5D3UP</v>
          </cell>
          <cell r="O210">
            <v>537000</v>
          </cell>
        </row>
        <row r="211">
          <cell r="B211" t="str">
            <v>ADV03-09</v>
          </cell>
          <cell r="C211">
            <v>13400000</v>
          </cell>
          <cell r="F211" t="str">
            <v>ADV02-25</v>
          </cell>
          <cell r="G211">
            <v>5302000</v>
          </cell>
          <cell r="N211" t="str">
            <v>F6D3UP</v>
          </cell>
          <cell r="O211">
            <v>377000</v>
          </cell>
        </row>
        <row r="212">
          <cell r="B212" t="str">
            <v>ADV03-10</v>
          </cell>
          <cell r="C212">
            <v>13601000</v>
          </cell>
          <cell r="F212" t="str">
            <v>ADV02-26</v>
          </cell>
          <cell r="G212">
            <v>5462000</v>
          </cell>
          <cell r="N212" t="str">
            <v>F1D4UP</v>
          </cell>
          <cell r="O212">
            <v>0</v>
          </cell>
        </row>
        <row r="213">
          <cell r="B213" t="str">
            <v>ADV03-11</v>
          </cell>
          <cell r="C213">
            <v>13806000</v>
          </cell>
          <cell r="F213" t="str">
            <v>ADV02-27</v>
          </cell>
          <cell r="G213">
            <v>5626000</v>
          </cell>
          <cell r="N213" t="str">
            <v>F2D4UP</v>
          </cell>
          <cell r="O213">
            <v>0</v>
          </cell>
        </row>
        <row r="214">
          <cell r="B214" t="str">
            <v>ADV03-12</v>
          </cell>
          <cell r="C214">
            <v>14012000</v>
          </cell>
          <cell r="F214" t="str">
            <v>ADV02-28</v>
          </cell>
          <cell r="G214">
            <v>5795000</v>
          </cell>
          <cell r="N214" t="str">
            <v>F3D4UP</v>
          </cell>
          <cell r="O214">
            <v>2348000</v>
          </cell>
        </row>
        <row r="215">
          <cell r="B215" t="str">
            <v>ADV03-13</v>
          </cell>
          <cell r="C215">
            <v>14223000</v>
          </cell>
          <cell r="F215" t="str">
            <v>ADV02-29</v>
          </cell>
          <cell r="G215">
            <v>5969000</v>
          </cell>
          <cell r="N215" t="str">
            <v>F4D4UP</v>
          </cell>
          <cell r="O215">
            <v>1110000</v>
          </cell>
        </row>
        <row r="216">
          <cell r="B216" t="str">
            <v>ADV03-14</v>
          </cell>
          <cell r="C216">
            <v>14437000</v>
          </cell>
          <cell r="F216" t="str">
            <v>ADV02-30</v>
          </cell>
          <cell r="G216">
            <v>6149000</v>
          </cell>
          <cell r="N216" t="str">
            <v>F5D4UP</v>
          </cell>
          <cell r="O216">
            <v>546000</v>
          </cell>
        </row>
        <row r="217">
          <cell r="B217" t="str">
            <v>ADV03-15</v>
          </cell>
          <cell r="C217">
            <v>14652000</v>
          </cell>
          <cell r="F217" t="str">
            <v>ADV02-31</v>
          </cell>
          <cell r="G217">
            <v>6334000</v>
          </cell>
          <cell r="N217" t="str">
            <v>F6D4UP</v>
          </cell>
          <cell r="O217">
            <v>383000</v>
          </cell>
        </row>
        <row r="218">
          <cell r="B218" t="str">
            <v>ADV03-16</v>
          </cell>
          <cell r="C218">
            <v>14872000</v>
          </cell>
          <cell r="F218" t="str">
            <v>ADV02-32</v>
          </cell>
          <cell r="G218">
            <v>6525000</v>
          </cell>
          <cell r="N218" t="str">
            <v>F1D5UP</v>
          </cell>
          <cell r="O218">
            <v>0</v>
          </cell>
        </row>
        <row r="219">
          <cell r="B219" t="str">
            <v>ADV03-17</v>
          </cell>
          <cell r="C219">
            <v>15095000</v>
          </cell>
          <cell r="F219" t="str">
            <v>ADV02-33</v>
          </cell>
          <cell r="G219">
            <v>6721000</v>
          </cell>
          <cell r="N219" t="str">
            <v>F2D5UP</v>
          </cell>
          <cell r="O219">
            <v>0</v>
          </cell>
        </row>
        <row r="220">
          <cell r="B220" t="str">
            <v>ADV03-18</v>
          </cell>
          <cell r="C220">
            <v>15322000</v>
          </cell>
          <cell r="F220" t="str">
            <v>ADV02-34</v>
          </cell>
          <cell r="G220">
            <v>6923000</v>
          </cell>
          <cell r="N220" t="str">
            <v>F3D5UP</v>
          </cell>
          <cell r="O220">
            <v>2385000</v>
          </cell>
        </row>
        <row r="221">
          <cell r="B221" t="str">
            <v>ADV03-19</v>
          </cell>
          <cell r="C221">
            <v>15551000</v>
          </cell>
          <cell r="F221" t="str">
            <v>ADV02-35</v>
          </cell>
          <cell r="G221">
            <v>7131000</v>
          </cell>
          <cell r="N221" t="str">
            <v>F4D5UP</v>
          </cell>
          <cell r="O221">
            <v>1127000</v>
          </cell>
        </row>
        <row r="222">
          <cell r="B222" t="str">
            <v>ADV03-20</v>
          </cell>
          <cell r="C222">
            <v>15785000</v>
          </cell>
          <cell r="F222" t="str">
            <v>ADV02-36</v>
          </cell>
          <cell r="G222">
            <v>7345000</v>
          </cell>
          <cell r="N222" t="str">
            <v>F5D5UP</v>
          </cell>
          <cell r="O222">
            <v>555000</v>
          </cell>
        </row>
        <row r="223">
          <cell r="B223" t="str">
            <v>ADV03-21</v>
          </cell>
          <cell r="C223">
            <v>16022000</v>
          </cell>
          <cell r="F223" t="str">
            <v>ADV02-37</v>
          </cell>
          <cell r="G223">
            <v>7566000</v>
          </cell>
          <cell r="N223" t="str">
            <v>F6D5UP</v>
          </cell>
          <cell r="O223">
            <v>389000</v>
          </cell>
        </row>
        <row r="224">
          <cell r="B224" t="str">
            <v>ADV03-22</v>
          </cell>
          <cell r="C224">
            <v>16262000</v>
          </cell>
          <cell r="F224" t="str">
            <v>ADV02-38</v>
          </cell>
          <cell r="G224">
            <v>7793000</v>
          </cell>
          <cell r="N224" t="str">
            <v>F1D1SUP</v>
          </cell>
          <cell r="O224">
            <v>0</v>
          </cell>
        </row>
        <row r="225">
          <cell r="B225" t="str">
            <v>ADV03-23</v>
          </cell>
          <cell r="C225">
            <v>16506000</v>
          </cell>
          <cell r="F225" t="str">
            <v>ADV02-39</v>
          </cell>
          <cell r="G225">
            <v>8027000</v>
          </cell>
          <cell r="N225" t="str">
            <v>F2D1SUP</v>
          </cell>
          <cell r="O225">
            <v>0</v>
          </cell>
        </row>
        <row r="226">
          <cell r="B226" t="str">
            <v>ADV03-24</v>
          </cell>
          <cell r="C226">
            <v>16753000</v>
          </cell>
          <cell r="F226" t="str">
            <v>ADV02-40</v>
          </cell>
          <cell r="G226">
            <v>8268000</v>
          </cell>
          <cell r="N226" t="str">
            <v>F3D1SUP</v>
          </cell>
          <cell r="O226">
            <v>0</v>
          </cell>
        </row>
        <row r="227">
          <cell r="B227" t="str">
            <v>ADV03-25</v>
          </cell>
          <cell r="C227">
            <v>17005000</v>
          </cell>
          <cell r="F227" t="str">
            <v>ADV02-41</v>
          </cell>
          <cell r="G227">
            <v>8517000</v>
          </cell>
          <cell r="N227" t="str">
            <v>F4D1SUP</v>
          </cell>
          <cell r="O227">
            <v>892000</v>
          </cell>
        </row>
        <row r="228">
          <cell r="B228" t="str">
            <v>ADV03-26</v>
          </cell>
          <cell r="C228">
            <v>17259000</v>
          </cell>
          <cell r="F228" t="str">
            <v>ADV02-42</v>
          </cell>
          <cell r="G228">
            <v>8773000</v>
          </cell>
          <cell r="N228" t="str">
            <v>F5D1SUP</v>
          </cell>
          <cell r="O228">
            <v>439000</v>
          </cell>
        </row>
        <row r="229">
          <cell r="B229" t="str">
            <v>ADV03-27</v>
          </cell>
          <cell r="C229">
            <v>17518000</v>
          </cell>
          <cell r="F229" t="str">
            <v>ADV02-43</v>
          </cell>
          <cell r="G229">
            <v>9037000</v>
          </cell>
          <cell r="N229" t="str">
            <v>F6D1SUP</v>
          </cell>
          <cell r="O229">
            <v>307000</v>
          </cell>
        </row>
        <row r="230">
          <cell r="B230" t="str">
            <v>ADV03-28</v>
          </cell>
          <cell r="C230">
            <v>17781000</v>
          </cell>
          <cell r="F230" t="str">
            <v>ADV02-44</v>
          </cell>
          <cell r="G230">
            <v>9309000</v>
          </cell>
          <cell r="N230" t="str">
            <v>F1D2SUP</v>
          </cell>
          <cell r="O230">
            <v>0</v>
          </cell>
        </row>
        <row r="231">
          <cell r="B231" t="str">
            <v>ADV03-29</v>
          </cell>
          <cell r="C231">
            <v>18048000</v>
          </cell>
          <cell r="F231" t="str">
            <v>ADV02-45</v>
          </cell>
          <cell r="G231">
            <v>9589000</v>
          </cell>
          <cell r="N231" t="str">
            <v>F2D2SUP</v>
          </cell>
          <cell r="O231">
            <v>0</v>
          </cell>
        </row>
        <row r="232">
          <cell r="B232" t="str">
            <v>ADV03-30</v>
          </cell>
          <cell r="C232">
            <v>18318000</v>
          </cell>
          <cell r="F232" t="str">
            <v>ADV02-46</v>
          </cell>
          <cell r="G232">
            <v>9877000</v>
          </cell>
          <cell r="N232" t="str">
            <v>F3D2SUP</v>
          </cell>
          <cell r="O232">
            <v>0</v>
          </cell>
        </row>
        <row r="233">
          <cell r="B233" t="str">
            <v>ADV03-31</v>
          </cell>
          <cell r="C233">
            <v>18594000</v>
          </cell>
          <cell r="F233" t="str">
            <v>ADV03-01</v>
          </cell>
          <cell r="G233">
            <v>2429000</v>
          </cell>
          <cell r="N233" t="str">
            <v>F4D2SUP</v>
          </cell>
          <cell r="O233">
            <v>912000</v>
          </cell>
        </row>
        <row r="234">
          <cell r="B234" t="str">
            <v>ADV03-32</v>
          </cell>
          <cell r="C234">
            <v>18872000</v>
          </cell>
          <cell r="F234" t="str">
            <v>ADV03-02</v>
          </cell>
          <cell r="G234">
            <v>2502000</v>
          </cell>
          <cell r="N234" t="str">
            <v>F5D2SUP</v>
          </cell>
          <cell r="O234">
            <v>449000</v>
          </cell>
        </row>
        <row r="235">
          <cell r="B235" t="str">
            <v>ADV03-33</v>
          </cell>
          <cell r="C235">
            <v>19156000</v>
          </cell>
          <cell r="F235" t="str">
            <v>ADV03-03</v>
          </cell>
          <cell r="G235">
            <v>2578000</v>
          </cell>
          <cell r="N235" t="str">
            <v>F6D2SUP</v>
          </cell>
          <cell r="O235">
            <v>314000</v>
          </cell>
        </row>
        <row r="236">
          <cell r="B236" t="str">
            <v>ADV03-34</v>
          </cell>
          <cell r="C236">
            <v>19443000</v>
          </cell>
          <cell r="F236" t="str">
            <v>ADV03-04</v>
          </cell>
          <cell r="G236">
            <v>2656000</v>
          </cell>
          <cell r="N236" t="str">
            <v>F1D3SUP</v>
          </cell>
          <cell r="O236">
            <v>0</v>
          </cell>
        </row>
        <row r="237">
          <cell r="B237" t="str">
            <v>ADV03-35</v>
          </cell>
          <cell r="C237">
            <v>19735000</v>
          </cell>
          <cell r="F237" t="str">
            <v>ADV03-05</v>
          </cell>
          <cell r="G237">
            <v>2736000</v>
          </cell>
          <cell r="N237" t="str">
            <v>F2D3SUP</v>
          </cell>
          <cell r="O237">
            <v>0</v>
          </cell>
        </row>
        <row r="238">
          <cell r="B238" t="str">
            <v>ADV03-36</v>
          </cell>
          <cell r="C238">
            <v>20031000</v>
          </cell>
          <cell r="F238" t="str">
            <v>ADV03-06</v>
          </cell>
          <cell r="G238">
            <v>2819000</v>
          </cell>
          <cell r="N238" t="str">
            <v>F3D3SUP</v>
          </cell>
          <cell r="O238">
            <v>0</v>
          </cell>
        </row>
        <row r="239">
          <cell r="B239" t="str">
            <v>ADV03-37</v>
          </cell>
          <cell r="C239">
            <v>20331000</v>
          </cell>
          <cell r="F239" t="str">
            <v>ADV03-07</v>
          </cell>
          <cell r="G239">
            <v>2904000</v>
          </cell>
          <cell r="N239" t="str">
            <v>F4D3SUP</v>
          </cell>
          <cell r="O239">
            <v>926000</v>
          </cell>
        </row>
        <row r="240">
          <cell r="B240" t="str">
            <v>ADV03-38</v>
          </cell>
          <cell r="C240">
            <v>20636000</v>
          </cell>
          <cell r="F240" t="str">
            <v>ADV03-08</v>
          </cell>
          <cell r="G240">
            <v>2992000</v>
          </cell>
          <cell r="N240" t="str">
            <v>F5D3SUP</v>
          </cell>
          <cell r="O240">
            <v>455000</v>
          </cell>
        </row>
        <row r="241">
          <cell r="B241" t="str">
            <v>ADV03-39</v>
          </cell>
          <cell r="C241">
            <v>20946000</v>
          </cell>
          <cell r="F241" t="str">
            <v>ADV03-09</v>
          </cell>
          <cell r="G241">
            <v>3082000</v>
          </cell>
          <cell r="N241" t="str">
            <v>F6D3SUP</v>
          </cell>
          <cell r="O241">
            <v>319000</v>
          </cell>
        </row>
        <row r="242">
          <cell r="B242" t="str">
            <v>ADV03-40</v>
          </cell>
          <cell r="C242">
            <v>21259000</v>
          </cell>
          <cell r="F242" t="str">
            <v>ADV03-10</v>
          </cell>
          <cell r="G242">
            <v>3175000</v>
          </cell>
          <cell r="N242" t="str">
            <v>F1D4SUP</v>
          </cell>
          <cell r="O242">
            <v>0</v>
          </cell>
        </row>
        <row r="243">
          <cell r="B243" t="str">
            <v>OPT01-01</v>
          </cell>
          <cell r="C243">
            <v>10677000</v>
          </cell>
          <cell r="F243" t="str">
            <v>ADV03-11</v>
          </cell>
          <cell r="G243">
            <v>3271000</v>
          </cell>
          <cell r="N243" t="str">
            <v>F2D4SUP</v>
          </cell>
          <cell r="O243">
            <v>0</v>
          </cell>
        </row>
        <row r="244">
          <cell r="B244" t="str">
            <v>OPT01-02</v>
          </cell>
          <cell r="C244">
            <v>10839000</v>
          </cell>
          <cell r="F244" t="str">
            <v>ADV03-12</v>
          </cell>
          <cell r="G244">
            <v>3370000</v>
          </cell>
          <cell r="N244" t="str">
            <v>F3D4SUP</v>
          </cell>
          <cell r="O244">
            <v>0</v>
          </cell>
        </row>
        <row r="245">
          <cell r="B245" t="str">
            <v>OPT01-03</v>
          </cell>
          <cell r="C245">
            <v>11001000</v>
          </cell>
          <cell r="F245" t="str">
            <v>ADV03-13</v>
          </cell>
          <cell r="G245">
            <v>3472000</v>
          </cell>
          <cell r="N245" t="str">
            <v>F4D4SUP</v>
          </cell>
          <cell r="O245">
            <v>941000</v>
          </cell>
        </row>
        <row r="246">
          <cell r="B246" t="str">
            <v>OPT01-04</v>
          </cell>
          <cell r="C246">
            <v>11165000</v>
          </cell>
          <cell r="F246" t="str">
            <v>ADV03-14</v>
          </cell>
          <cell r="G246">
            <v>3577000</v>
          </cell>
          <cell r="N246" t="str">
            <v>F5D4SUP</v>
          </cell>
          <cell r="O246">
            <v>463000</v>
          </cell>
        </row>
        <row r="247">
          <cell r="B247" t="str">
            <v>OPT01-05</v>
          </cell>
          <cell r="C247">
            <v>11333000</v>
          </cell>
          <cell r="F247" t="str">
            <v>ADV03-15</v>
          </cell>
          <cell r="G247">
            <v>3685000</v>
          </cell>
          <cell r="N247" t="str">
            <v>F6D4SUP</v>
          </cell>
          <cell r="O247">
            <v>324000</v>
          </cell>
        </row>
        <row r="248">
          <cell r="B248" t="str">
            <v>OPT01-06</v>
          </cell>
          <cell r="C248">
            <v>11504000</v>
          </cell>
          <cell r="F248" t="str">
            <v>ADV03-16</v>
          </cell>
          <cell r="G248">
            <v>3796000</v>
          </cell>
          <cell r="N248" t="str">
            <v>F1D5SUP</v>
          </cell>
          <cell r="O248">
            <v>0</v>
          </cell>
        </row>
        <row r="249">
          <cell r="B249" t="str">
            <v>OPT01-07</v>
          </cell>
          <cell r="C249">
            <v>11676000</v>
          </cell>
          <cell r="F249" t="str">
            <v>ADV03-17</v>
          </cell>
          <cell r="G249">
            <v>3910000</v>
          </cell>
          <cell r="N249" t="str">
            <v>F2D5SUP</v>
          </cell>
          <cell r="O249">
            <v>0</v>
          </cell>
        </row>
        <row r="250">
          <cell r="B250" t="str">
            <v>OPT01-08</v>
          </cell>
          <cell r="C250">
            <v>11851000</v>
          </cell>
          <cell r="F250" t="str">
            <v>ADV03-18</v>
          </cell>
          <cell r="G250">
            <v>4028000</v>
          </cell>
          <cell r="N250" t="str">
            <v>F3D5SUP</v>
          </cell>
          <cell r="O250">
            <v>0</v>
          </cell>
        </row>
        <row r="251">
          <cell r="B251" t="str">
            <v>OPT01-09</v>
          </cell>
          <cell r="C251">
            <v>12028000</v>
          </cell>
          <cell r="F251" t="str">
            <v>ADV03-19</v>
          </cell>
          <cell r="G251">
            <v>4149000</v>
          </cell>
          <cell r="N251" t="str">
            <v>F4D5SUP</v>
          </cell>
          <cell r="O251">
            <v>955000</v>
          </cell>
        </row>
        <row r="252">
          <cell r="B252" t="str">
            <v>OPT01-10</v>
          </cell>
          <cell r="C252">
            <v>12209000</v>
          </cell>
          <cell r="F252" t="str">
            <v>ADV03-20</v>
          </cell>
          <cell r="G252">
            <v>4274000</v>
          </cell>
          <cell r="N252" t="str">
            <v>F5D5SUP</v>
          </cell>
          <cell r="O252">
            <v>470000</v>
          </cell>
        </row>
        <row r="253">
          <cell r="B253" t="str">
            <v>OPT01-11</v>
          </cell>
          <cell r="C253">
            <v>12392000</v>
          </cell>
          <cell r="F253" t="str">
            <v>ADV03-21</v>
          </cell>
          <cell r="G253">
            <v>4403000</v>
          </cell>
          <cell r="N253" t="str">
            <v>F6D5SUP</v>
          </cell>
          <cell r="O253">
            <v>329000</v>
          </cell>
        </row>
        <row r="254">
          <cell r="B254" t="str">
            <v>OPT01-12</v>
          </cell>
          <cell r="C254">
            <v>12577000</v>
          </cell>
          <cell r="F254" t="str">
            <v>ADV03-22</v>
          </cell>
          <cell r="G254">
            <v>4536000</v>
          </cell>
        </row>
        <row r="255">
          <cell r="B255" t="str">
            <v>OPT01-13</v>
          </cell>
          <cell r="C255">
            <v>12767000</v>
          </cell>
          <cell r="F255" t="str">
            <v>ADV03-23</v>
          </cell>
          <cell r="G255">
            <v>4673000</v>
          </cell>
        </row>
        <row r="256">
          <cell r="B256" t="str">
            <v>OPT01-14</v>
          </cell>
          <cell r="C256">
            <v>12958000</v>
          </cell>
          <cell r="F256" t="str">
            <v>ADV03-24</v>
          </cell>
          <cell r="G256">
            <v>4814000</v>
          </cell>
        </row>
        <row r="257">
          <cell r="B257" t="str">
            <v>OPT01-15</v>
          </cell>
          <cell r="C257">
            <v>13153000</v>
          </cell>
          <cell r="F257" t="str">
            <v>ADV03-25</v>
          </cell>
          <cell r="G257">
            <v>4959000</v>
          </cell>
        </row>
        <row r="258">
          <cell r="B258" t="str">
            <v>OPT01-16</v>
          </cell>
          <cell r="C258">
            <v>13349000</v>
          </cell>
          <cell r="F258" t="str">
            <v>ADV03-26</v>
          </cell>
          <cell r="G258">
            <v>5108000</v>
          </cell>
        </row>
        <row r="259">
          <cell r="B259" t="str">
            <v>OPT01-17</v>
          </cell>
          <cell r="C259">
            <v>13550000</v>
          </cell>
          <cell r="F259" t="str">
            <v>ADV03-27</v>
          </cell>
          <cell r="G259">
            <v>5262000</v>
          </cell>
        </row>
        <row r="260">
          <cell r="B260" t="str">
            <v>OPT01-18</v>
          </cell>
          <cell r="C260">
            <v>13753000</v>
          </cell>
          <cell r="F260" t="str">
            <v>ADV03-28</v>
          </cell>
          <cell r="G260">
            <v>5420000</v>
          </cell>
        </row>
        <row r="261">
          <cell r="B261" t="str">
            <v>OPT01-19</v>
          </cell>
          <cell r="C261">
            <v>13960000</v>
          </cell>
          <cell r="F261" t="str">
            <v>ADV03-29</v>
          </cell>
          <cell r="G261">
            <v>5583000</v>
          </cell>
        </row>
        <row r="262">
          <cell r="B262" t="str">
            <v>OPT01-20</v>
          </cell>
          <cell r="C262">
            <v>14169000</v>
          </cell>
          <cell r="F262" t="str">
            <v>ADV03-30</v>
          </cell>
          <cell r="G262">
            <v>5751000</v>
          </cell>
        </row>
        <row r="263">
          <cell r="B263" t="str">
            <v>OPT01-21</v>
          </cell>
          <cell r="C263">
            <v>14381000</v>
          </cell>
          <cell r="F263" t="str">
            <v>ADV03-31</v>
          </cell>
          <cell r="G263">
            <v>5924000</v>
          </cell>
        </row>
        <row r="264">
          <cell r="B264" t="str">
            <v>OPT01-22</v>
          </cell>
          <cell r="C264">
            <v>14597000</v>
          </cell>
          <cell r="F264" t="str">
            <v>ADV03-32</v>
          </cell>
          <cell r="G264">
            <v>6102000</v>
          </cell>
        </row>
        <row r="265">
          <cell r="B265" t="str">
            <v>OPT01-23</v>
          </cell>
          <cell r="C265">
            <v>14816000</v>
          </cell>
          <cell r="F265" t="str">
            <v>ADV03-33</v>
          </cell>
          <cell r="G265">
            <v>6286000</v>
          </cell>
        </row>
        <row r="266">
          <cell r="B266" t="str">
            <v>OPT01-24</v>
          </cell>
          <cell r="C266">
            <v>15038000</v>
          </cell>
          <cell r="F266" t="str">
            <v>ADV03-34</v>
          </cell>
          <cell r="G266">
            <v>6475000</v>
          </cell>
        </row>
        <row r="267">
          <cell r="B267" t="str">
            <v>OPT01-25</v>
          </cell>
          <cell r="C267">
            <v>15264000</v>
          </cell>
          <cell r="F267" t="str">
            <v>ADV03-35</v>
          </cell>
          <cell r="G267">
            <v>6670000</v>
          </cell>
        </row>
        <row r="268">
          <cell r="B268" t="str">
            <v>OPT01-26</v>
          </cell>
          <cell r="C268">
            <v>15493000</v>
          </cell>
          <cell r="F268" t="str">
            <v>ADV03-36</v>
          </cell>
          <cell r="G268">
            <v>6871000</v>
          </cell>
        </row>
        <row r="269">
          <cell r="B269" t="str">
            <v>OPT01-27</v>
          </cell>
          <cell r="C269">
            <v>15725000</v>
          </cell>
          <cell r="F269" t="str">
            <v>ADV03-37</v>
          </cell>
          <cell r="G269">
            <v>7078000</v>
          </cell>
        </row>
        <row r="270">
          <cell r="B270" t="str">
            <v>OPT01-28</v>
          </cell>
          <cell r="C270">
            <v>15961000</v>
          </cell>
          <cell r="F270" t="str">
            <v>ADV03-38</v>
          </cell>
          <cell r="G270">
            <v>7291000</v>
          </cell>
        </row>
        <row r="271">
          <cell r="B271" t="str">
            <v>OPT01-29</v>
          </cell>
          <cell r="C271">
            <v>16200000</v>
          </cell>
          <cell r="F271" t="str">
            <v>ADV03-39</v>
          </cell>
          <cell r="G271">
            <v>7510000</v>
          </cell>
        </row>
        <row r="272">
          <cell r="B272" t="str">
            <v>OPT01-30</v>
          </cell>
          <cell r="C272">
            <v>16443000</v>
          </cell>
          <cell r="F272" t="str">
            <v>ADV03-40</v>
          </cell>
          <cell r="G272">
            <v>7736000</v>
          </cell>
        </row>
        <row r="273">
          <cell r="B273" t="str">
            <v>OPT01-31</v>
          </cell>
          <cell r="C273">
            <v>16690000</v>
          </cell>
          <cell r="F273" t="str">
            <v>ADV03-41</v>
          </cell>
          <cell r="G273">
            <v>7969000</v>
          </cell>
        </row>
        <row r="274">
          <cell r="B274" t="str">
            <v>OPT01-32</v>
          </cell>
          <cell r="C274">
            <v>16940000</v>
          </cell>
          <cell r="F274" t="str">
            <v>ADV03-42</v>
          </cell>
          <cell r="G274">
            <v>8209000</v>
          </cell>
        </row>
        <row r="275">
          <cell r="B275" t="str">
            <v>OPT01-33</v>
          </cell>
          <cell r="C275">
            <v>17195000</v>
          </cell>
          <cell r="F275" t="str">
            <v>ADV03-43</v>
          </cell>
          <cell r="G275">
            <v>8456000</v>
          </cell>
        </row>
        <row r="276">
          <cell r="B276" t="str">
            <v>OPT01-34</v>
          </cell>
          <cell r="C276">
            <v>17452000</v>
          </cell>
          <cell r="F276" t="str">
            <v>ADV03-44</v>
          </cell>
          <cell r="G276">
            <v>8710000</v>
          </cell>
        </row>
        <row r="277">
          <cell r="B277" t="str">
            <v>OPT01-35</v>
          </cell>
          <cell r="C277">
            <v>17714000</v>
          </cell>
          <cell r="F277" t="str">
            <v>ADV03-45</v>
          </cell>
          <cell r="G277">
            <v>8972000</v>
          </cell>
        </row>
        <row r="278">
          <cell r="B278" t="str">
            <v>OPT01-36</v>
          </cell>
          <cell r="C278">
            <v>17980000</v>
          </cell>
          <cell r="F278" t="str">
            <v>ADV03-46</v>
          </cell>
          <cell r="G278">
            <v>9242000</v>
          </cell>
        </row>
        <row r="279">
          <cell r="B279" t="str">
            <v>OPT01-37</v>
          </cell>
          <cell r="C279">
            <v>18249000</v>
          </cell>
          <cell r="F279" t="str">
            <v>OPT01-01</v>
          </cell>
          <cell r="G279">
            <v>2270000</v>
          </cell>
        </row>
        <row r="280">
          <cell r="B280" t="str">
            <v>OPT01-38</v>
          </cell>
          <cell r="C280">
            <v>18524000</v>
          </cell>
          <cell r="F280" t="str">
            <v>OPT01-02</v>
          </cell>
          <cell r="G280">
            <v>2339000</v>
          </cell>
        </row>
        <row r="281">
          <cell r="B281" t="str">
            <v>OPT01-39</v>
          </cell>
          <cell r="C281">
            <v>18801000</v>
          </cell>
          <cell r="F281" t="str">
            <v>OPT01-03</v>
          </cell>
          <cell r="G281">
            <v>2410000</v>
          </cell>
        </row>
        <row r="282">
          <cell r="B282" t="str">
            <v>OPT01-40</v>
          </cell>
          <cell r="C282">
            <v>19083000</v>
          </cell>
          <cell r="F282" t="str">
            <v>OPT01-04</v>
          </cell>
          <cell r="G282">
            <v>2483000</v>
          </cell>
        </row>
        <row r="283">
          <cell r="B283" t="str">
            <v>OPT02-01</v>
          </cell>
          <cell r="C283">
            <v>9687000</v>
          </cell>
          <cell r="F283" t="str">
            <v>OPT01-05</v>
          </cell>
          <cell r="G283">
            <v>2558000</v>
          </cell>
        </row>
        <row r="284">
          <cell r="B284" t="str">
            <v>OPT02-02</v>
          </cell>
          <cell r="C284">
            <v>9833000</v>
          </cell>
          <cell r="F284" t="str">
            <v>OPT01-06</v>
          </cell>
          <cell r="G284">
            <v>2635000</v>
          </cell>
        </row>
        <row r="285">
          <cell r="B285" t="str">
            <v>OPT02-03</v>
          </cell>
          <cell r="C285">
            <v>9979000</v>
          </cell>
          <cell r="F285" t="str">
            <v>OPT01-07</v>
          </cell>
          <cell r="G285">
            <v>2715000</v>
          </cell>
        </row>
        <row r="286">
          <cell r="B286" t="str">
            <v>OPT02-04</v>
          </cell>
          <cell r="C286">
            <v>10129000</v>
          </cell>
          <cell r="F286" t="str">
            <v>OPT01-08</v>
          </cell>
          <cell r="G286">
            <v>2797000</v>
          </cell>
        </row>
        <row r="287">
          <cell r="B287" t="str">
            <v>OPT02-05</v>
          </cell>
          <cell r="C287">
            <v>10281000</v>
          </cell>
          <cell r="F287" t="str">
            <v>OPT01-09</v>
          </cell>
          <cell r="G287">
            <v>2881000</v>
          </cell>
        </row>
        <row r="288">
          <cell r="B288" t="str">
            <v>OPT02-06</v>
          </cell>
          <cell r="C288">
            <v>10436000</v>
          </cell>
          <cell r="F288" t="str">
            <v>OPT01-10</v>
          </cell>
          <cell r="G288">
            <v>2968000</v>
          </cell>
        </row>
        <row r="289">
          <cell r="B289" t="str">
            <v>OPT02-07</v>
          </cell>
          <cell r="C289">
            <v>10592000</v>
          </cell>
          <cell r="F289" t="str">
            <v>OPT01-11</v>
          </cell>
          <cell r="G289">
            <v>3058000</v>
          </cell>
        </row>
        <row r="290">
          <cell r="B290" t="str">
            <v>OPT02-08</v>
          </cell>
          <cell r="C290">
            <v>10751000</v>
          </cell>
          <cell r="F290" t="str">
            <v>OPT01-12</v>
          </cell>
          <cell r="G290">
            <v>3150000</v>
          </cell>
        </row>
        <row r="291">
          <cell r="B291" t="str">
            <v>OPT02-09</v>
          </cell>
          <cell r="C291">
            <v>10912000</v>
          </cell>
          <cell r="F291" t="str">
            <v>OPT01-13</v>
          </cell>
          <cell r="G291">
            <v>3245000</v>
          </cell>
        </row>
        <row r="292">
          <cell r="B292" t="str">
            <v>OPT02-10</v>
          </cell>
          <cell r="C292">
            <v>11076000</v>
          </cell>
          <cell r="F292" t="str">
            <v>OPT01-14</v>
          </cell>
          <cell r="G292">
            <v>3343000</v>
          </cell>
        </row>
        <row r="293">
          <cell r="B293" t="str">
            <v>OPT02-11</v>
          </cell>
          <cell r="C293">
            <v>11243000</v>
          </cell>
          <cell r="F293" t="str">
            <v>OPT01-15</v>
          </cell>
          <cell r="G293">
            <v>3444000</v>
          </cell>
        </row>
        <row r="294">
          <cell r="B294" t="str">
            <v>OPT02-12</v>
          </cell>
          <cell r="C294">
            <v>11411000</v>
          </cell>
          <cell r="F294" t="str">
            <v>OPT01-16</v>
          </cell>
          <cell r="G294">
            <v>3548000</v>
          </cell>
        </row>
        <row r="295">
          <cell r="B295" t="str">
            <v>OPT02-13</v>
          </cell>
          <cell r="C295">
            <v>11582000</v>
          </cell>
          <cell r="F295" t="str">
            <v>OPT01-17</v>
          </cell>
          <cell r="G295">
            <v>3655000</v>
          </cell>
        </row>
        <row r="296">
          <cell r="B296" t="str">
            <v>OPT02-14</v>
          </cell>
          <cell r="C296">
            <v>11756000</v>
          </cell>
          <cell r="F296" t="str">
            <v>OPT01-18</v>
          </cell>
          <cell r="G296">
            <v>3765000</v>
          </cell>
        </row>
        <row r="297">
          <cell r="B297" t="str">
            <v>OPT02-15</v>
          </cell>
          <cell r="C297">
            <v>11932000</v>
          </cell>
          <cell r="F297" t="str">
            <v>OPT01-19</v>
          </cell>
          <cell r="G297">
            <v>3878000</v>
          </cell>
        </row>
        <row r="298">
          <cell r="B298" t="str">
            <v>OPT02-16</v>
          </cell>
          <cell r="C298">
            <v>12111000</v>
          </cell>
          <cell r="F298" t="str">
            <v>OPT01-20</v>
          </cell>
          <cell r="G298">
            <v>3995000</v>
          </cell>
        </row>
        <row r="299">
          <cell r="B299" t="str">
            <v>OPT02-17</v>
          </cell>
          <cell r="C299">
            <v>12293000</v>
          </cell>
          <cell r="F299" t="str">
            <v>OPT01-21</v>
          </cell>
          <cell r="G299">
            <v>4115000</v>
          </cell>
        </row>
        <row r="300">
          <cell r="B300" t="str">
            <v>OPT02-18</v>
          </cell>
          <cell r="C300">
            <v>12476000</v>
          </cell>
          <cell r="F300" t="str">
            <v>OPT01-22</v>
          </cell>
          <cell r="G300">
            <v>4239000</v>
          </cell>
        </row>
        <row r="301">
          <cell r="B301" t="str">
            <v>OPT02-19</v>
          </cell>
          <cell r="C301">
            <v>12664000</v>
          </cell>
          <cell r="F301" t="str">
            <v>OPT01-23</v>
          </cell>
          <cell r="G301">
            <v>4367000</v>
          </cell>
        </row>
        <row r="302">
          <cell r="B302" t="str">
            <v>OPT02-20</v>
          </cell>
          <cell r="C302">
            <v>12854000</v>
          </cell>
          <cell r="F302" t="str">
            <v>OPT01-24</v>
          </cell>
          <cell r="G302">
            <v>4499000</v>
          </cell>
        </row>
        <row r="303">
          <cell r="B303" t="str">
            <v>OPT02-21</v>
          </cell>
          <cell r="C303">
            <v>13047000</v>
          </cell>
          <cell r="F303" t="str">
            <v>OPT01-25</v>
          </cell>
          <cell r="G303">
            <v>4634000</v>
          </cell>
        </row>
        <row r="304">
          <cell r="B304" t="str">
            <v>OPT02-22</v>
          </cell>
          <cell r="C304">
            <v>13243000</v>
          </cell>
          <cell r="F304" t="str">
            <v>OPT01-26</v>
          </cell>
          <cell r="G304">
            <v>4774000</v>
          </cell>
        </row>
        <row r="305">
          <cell r="B305" t="str">
            <v>OPT02-23</v>
          </cell>
          <cell r="C305">
            <v>13441000</v>
          </cell>
          <cell r="F305" t="str">
            <v>OPT01-27</v>
          </cell>
          <cell r="G305">
            <v>4918000</v>
          </cell>
        </row>
        <row r="306">
          <cell r="B306" t="str">
            <v>OPT02-24</v>
          </cell>
          <cell r="C306">
            <v>13643000</v>
          </cell>
          <cell r="F306" t="str">
            <v>OPT01-28</v>
          </cell>
          <cell r="G306">
            <v>5066000</v>
          </cell>
        </row>
        <row r="307">
          <cell r="B307" t="str">
            <v>OPT02-25</v>
          </cell>
          <cell r="C307">
            <v>13847000</v>
          </cell>
          <cell r="F307" t="str">
            <v>OPT01-29</v>
          </cell>
          <cell r="G307">
            <v>5218000</v>
          </cell>
        </row>
        <row r="308">
          <cell r="B308" t="str">
            <v>OPT02-26</v>
          </cell>
          <cell r="C308">
            <v>14055000</v>
          </cell>
          <cell r="F308" t="str">
            <v>OPT01-30</v>
          </cell>
          <cell r="G308">
            <v>5375000</v>
          </cell>
        </row>
        <row r="309">
          <cell r="B309" t="str">
            <v>OPT02-27</v>
          </cell>
          <cell r="C309">
            <v>14266000</v>
          </cell>
          <cell r="F309" t="str">
            <v>OPT01-31</v>
          </cell>
          <cell r="G309">
            <v>5537000</v>
          </cell>
        </row>
        <row r="310">
          <cell r="B310" t="str">
            <v>OPT02-28</v>
          </cell>
          <cell r="C310">
            <v>14480000</v>
          </cell>
          <cell r="F310" t="str">
            <v>OPT01-32</v>
          </cell>
          <cell r="G310">
            <v>5704000</v>
          </cell>
        </row>
        <row r="311">
          <cell r="B311" t="str">
            <v>OPT02-29</v>
          </cell>
          <cell r="C311">
            <v>14696000</v>
          </cell>
          <cell r="F311" t="str">
            <v>OPT01-33</v>
          </cell>
          <cell r="G311">
            <v>5876000</v>
          </cell>
        </row>
        <row r="312">
          <cell r="B312" t="str">
            <v>OPT02-30</v>
          </cell>
          <cell r="C312">
            <v>14918000</v>
          </cell>
          <cell r="F312" t="str">
            <v>OPT01-34</v>
          </cell>
          <cell r="G312">
            <v>6053000</v>
          </cell>
        </row>
        <row r="313">
          <cell r="B313" t="str">
            <v>OPT02-31</v>
          </cell>
          <cell r="C313">
            <v>15141000</v>
          </cell>
          <cell r="F313" t="str">
            <v>OPT01-35</v>
          </cell>
          <cell r="G313">
            <v>6235000</v>
          </cell>
        </row>
        <row r="314">
          <cell r="B314" t="str">
            <v>OPT02-32</v>
          </cell>
          <cell r="C314">
            <v>15368000</v>
          </cell>
          <cell r="F314" t="str">
            <v>OPT01-36</v>
          </cell>
          <cell r="G314">
            <v>6423000</v>
          </cell>
        </row>
        <row r="315">
          <cell r="B315" t="str">
            <v>OPT02-33</v>
          </cell>
          <cell r="C315">
            <v>15599000</v>
          </cell>
          <cell r="F315" t="str">
            <v>OPT01-37</v>
          </cell>
          <cell r="G315">
            <v>6616000</v>
          </cell>
        </row>
        <row r="316">
          <cell r="B316" t="str">
            <v>OPT02-34</v>
          </cell>
          <cell r="C316">
            <v>15833000</v>
          </cell>
          <cell r="F316" t="str">
            <v>OPT01-38</v>
          </cell>
          <cell r="G316">
            <v>6815000</v>
          </cell>
        </row>
        <row r="317">
          <cell r="B317" t="str">
            <v>OPT02-35</v>
          </cell>
          <cell r="C317">
            <v>16070000</v>
          </cell>
          <cell r="F317" t="str">
            <v>OPT01-39</v>
          </cell>
          <cell r="G317">
            <v>7020000</v>
          </cell>
        </row>
        <row r="318">
          <cell r="B318" t="str">
            <v>OPT02-36</v>
          </cell>
          <cell r="C318">
            <v>16312000</v>
          </cell>
          <cell r="F318" t="str">
            <v>OPT01-40</v>
          </cell>
          <cell r="G318">
            <v>7231000</v>
          </cell>
        </row>
        <row r="319">
          <cell r="B319" t="str">
            <v>OPT02-37</v>
          </cell>
          <cell r="C319">
            <v>16556000</v>
          </cell>
          <cell r="F319" t="str">
            <v>OPT01-41</v>
          </cell>
          <cell r="G319">
            <v>7448000</v>
          </cell>
        </row>
        <row r="320">
          <cell r="B320" t="str">
            <v>OPT02-38</v>
          </cell>
          <cell r="C320">
            <v>16804000</v>
          </cell>
          <cell r="F320" t="str">
            <v>OPT01-42</v>
          </cell>
          <cell r="G320">
            <v>7672000</v>
          </cell>
        </row>
        <row r="321">
          <cell r="B321" t="str">
            <v>OPT02-39</v>
          </cell>
          <cell r="C321">
            <v>17056000</v>
          </cell>
          <cell r="F321" t="str">
            <v>OPT01-43</v>
          </cell>
          <cell r="G321">
            <v>7903000</v>
          </cell>
        </row>
        <row r="322">
          <cell r="B322" t="str">
            <v>OPT02-40</v>
          </cell>
          <cell r="C322">
            <v>17313000</v>
          </cell>
          <cell r="F322" t="str">
            <v>OPT01-44</v>
          </cell>
          <cell r="G322">
            <v>8141000</v>
          </cell>
        </row>
        <row r="323">
          <cell r="B323" t="str">
            <v>OPT03-01</v>
          </cell>
          <cell r="C323">
            <v>8859000</v>
          </cell>
          <cell r="F323" t="str">
            <v>OPT01-45</v>
          </cell>
          <cell r="G323">
            <v>8386000</v>
          </cell>
        </row>
        <row r="324">
          <cell r="B324" t="str">
            <v>OPT03-02</v>
          </cell>
          <cell r="C324">
            <v>8993000</v>
          </cell>
          <cell r="F324" t="str">
            <v>OPT01-46</v>
          </cell>
          <cell r="G324">
            <v>8638000</v>
          </cell>
        </row>
        <row r="325">
          <cell r="B325" t="str">
            <v>OPT03-03</v>
          </cell>
          <cell r="C325">
            <v>9127000</v>
          </cell>
          <cell r="F325" t="str">
            <v>OPT02-01</v>
          </cell>
          <cell r="G325">
            <v>2121000</v>
          </cell>
        </row>
        <row r="326">
          <cell r="B326" t="str">
            <v>OPT03-04</v>
          </cell>
          <cell r="C326">
            <v>9264000</v>
          </cell>
          <cell r="F326" t="str">
            <v>OPT02-02</v>
          </cell>
          <cell r="G326">
            <v>2185000</v>
          </cell>
        </row>
        <row r="327">
          <cell r="B327" t="str">
            <v>OPT03-05</v>
          </cell>
          <cell r="C327">
            <v>9403000</v>
          </cell>
          <cell r="F327" t="str">
            <v>OPT02-03</v>
          </cell>
          <cell r="G327">
            <v>2251000</v>
          </cell>
        </row>
        <row r="328">
          <cell r="B328" t="str">
            <v>OPT03-06</v>
          </cell>
          <cell r="C328">
            <v>9545000</v>
          </cell>
          <cell r="F328" t="str">
            <v>OPT02-04</v>
          </cell>
          <cell r="G328">
            <v>2319000</v>
          </cell>
        </row>
        <row r="329">
          <cell r="B329" t="str">
            <v>OPT03-07</v>
          </cell>
          <cell r="C329">
            <v>9688000</v>
          </cell>
          <cell r="F329" t="str">
            <v>OPT02-05</v>
          </cell>
          <cell r="G329">
            <v>2389000</v>
          </cell>
        </row>
        <row r="330">
          <cell r="B330" t="str">
            <v>OPT03-08</v>
          </cell>
          <cell r="C330">
            <v>9833000</v>
          </cell>
          <cell r="F330" t="str">
            <v>OPT02-06</v>
          </cell>
          <cell r="G330">
            <v>2461000</v>
          </cell>
        </row>
        <row r="331">
          <cell r="B331" t="str">
            <v>OPT03-09</v>
          </cell>
          <cell r="C331">
            <v>9981000</v>
          </cell>
          <cell r="F331" t="str">
            <v>OPT02-07</v>
          </cell>
          <cell r="G331">
            <v>2535000</v>
          </cell>
        </row>
        <row r="332">
          <cell r="B332" t="str">
            <v>OPT03-10</v>
          </cell>
          <cell r="C332">
            <v>10130000</v>
          </cell>
          <cell r="F332" t="str">
            <v>OPT02-08</v>
          </cell>
          <cell r="G332">
            <v>2612000</v>
          </cell>
        </row>
        <row r="333">
          <cell r="B333" t="str">
            <v>OPT03-11</v>
          </cell>
          <cell r="C333">
            <v>10282000</v>
          </cell>
          <cell r="F333" t="str">
            <v>OPT02-09</v>
          </cell>
          <cell r="G333">
            <v>2691000</v>
          </cell>
        </row>
        <row r="334">
          <cell r="B334" t="str">
            <v>OPT03-12</v>
          </cell>
          <cell r="C334">
            <v>10436000</v>
          </cell>
          <cell r="F334" t="str">
            <v>OPT02-10</v>
          </cell>
          <cell r="G334">
            <v>2772000</v>
          </cell>
        </row>
        <row r="335">
          <cell r="B335" t="str">
            <v>OPT03-13</v>
          </cell>
          <cell r="C335">
            <v>10592000</v>
          </cell>
          <cell r="F335" t="str">
            <v>OPT02-11</v>
          </cell>
          <cell r="G335">
            <v>2856000</v>
          </cell>
        </row>
        <row r="336">
          <cell r="B336" t="str">
            <v>OPT03-14</v>
          </cell>
          <cell r="C336">
            <v>10751000</v>
          </cell>
          <cell r="F336" t="str">
            <v>OPT02-12</v>
          </cell>
          <cell r="G336">
            <v>2942000</v>
          </cell>
        </row>
        <row r="337">
          <cell r="B337" t="str">
            <v>OPT03-15</v>
          </cell>
          <cell r="C337">
            <v>10912000</v>
          </cell>
          <cell r="F337" t="str">
            <v>OPT02-13</v>
          </cell>
          <cell r="G337">
            <v>3031000</v>
          </cell>
        </row>
        <row r="338">
          <cell r="B338" t="str">
            <v>OPT03-16</v>
          </cell>
          <cell r="C338">
            <v>11077000</v>
          </cell>
          <cell r="F338" t="str">
            <v>OPT02-14</v>
          </cell>
          <cell r="G338">
            <v>3122000</v>
          </cell>
        </row>
        <row r="339">
          <cell r="B339" t="str">
            <v>OPT03-17</v>
          </cell>
          <cell r="C339">
            <v>11243000</v>
          </cell>
          <cell r="F339" t="str">
            <v>OPT02-15</v>
          </cell>
          <cell r="G339">
            <v>3216000</v>
          </cell>
        </row>
        <row r="340">
          <cell r="B340" t="str">
            <v>OPT03-18</v>
          </cell>
          <cell r="C340">
            <v>11411000</v>
          </cell>
          <cell r="F340" t="str">
            <v>OPT02-16</v>
          </cell>
          <cell r="G340">
            <v>3313000</v>
          </cell>
        </row>
        <row r="341">
          <cell r="B341" t="str">
            <v>OPT03-19</v>
          </cell>
          <cell r="C341">
            <v>11582000</v>
          </cell>
          <cell r="F341" t="str">
            <v>OPT02-17</v>
          </cell>
          <cell r="G341">
            <v>3413000</v>
          </cell>
        </row>
        <row r="342">
          <cell r="B342" t="str">
            <v>OPT03-20</v>
          </cell>
          <cell r="C342">
            <v>11756000</v>
          </cell>
          <cell r="F342" t="str">
            <v>OPT02-18</v>
          </cell>
          <cell r="G342">
            <v>3516000</v>
          </cell>
        </row>
        <row r="343">
          <cell r="B343" t="str">
            <v>OPT03-21</v>
          </cell>
          <cell r="C343">
            <v>11933000</v>
          </cell>
          <cell r="F343" t="str">
            <v>OPT02-19</v>
          </cell>
          <cell r="G343">
            <v>3622000</v>
          </cell>
        </row>
        <row r="344">
          <cell r="B344" t="str">
            <v>OPT03-22</v>
          </cell>
          <cell r="C344">
            <v>12111000</v>
          </cell>
          <cell r="F344" t="str">
            <v>OPT02-20</v>
          </cell>
          <cell r="G344">
            <v>3731000</v>
          </cell>
        </row>
        <row r="345">
          <cell r="B345" t="str">
            <v>OPT03-23</v>
          </cell>
          <cell r="C345">
            <v>12293000</v>
          </cell>
          <cell r="F345" t="str">
            <v>OPT02-21</v>
          </cell>
          <cell r="G345">
            <v>3843000</v>
          </cell>
        </row>
        <row r="346">
          <cell r="B346" t="str">
            <v>OPT03-24</v>
          </cell>
          <cell r="C346">
            <v>12478000</v>
          </cell>
          <cell r="F346" t="str">
            <v>OPT02-22</v>
          </cell>
          <cell r="G346">
            <v>3959000</v>
          </cell>
        </row>
        <row r="347">
          <cell r="B347" t="str">
            <v>OPT03-25</v>
          </cell>
          <cell r="C347">
            <v>12665000</v>
          </cell>
          <cell r="F347" t="str">
            <v>OPT02-23</v>
          </cell>
          <cell r="G347">
            <v>4078000</v>
          </cell>
        </row>
        <row r="348">
          <cell r="B348" t="str">
            <v>OPT03-26</v>
          </cell>
          <cell r="C348">
            <v>12854000</v>
          </cell>
          <cell r="F348" t="str">
            <v>OPT02-24</v>
          </cell>
          <cell r="G348">
            <v>4201000</v>
          </cell>
        </row>
        <row r="349">
          <cell r="B349" t="str">
            <v>OPT03-27</v>
          </cell>
          <cell r="C349">
            <v>13047000</v>
          </cell>
          <cell r="F349" t="str">
            <v>OPT02-25</v>
          </cell>
          <cell r="G349">
            <v>4328000</v>
          </cell>
        </row>
        <row r="350">
          <cell r="B350" t="str">
            <v>OPT03-28</v>
          </cell>
          <cell r="C350">
            <v>13243000</v>
          </cell>
          <cell r="F350" t="str">
            <v>OPT02-26</v>
          </cell>
          <cell r="G350">
            <v>4458000</v>
          </cell>
        </row>
        <row r="351">
          <cell r="B351" t="str">
            <v>OPT03-29</v>
          </cell>
          <cell r="C351">
            <v>13441000</v>
          </cell>
          <cell r="F351" t="str">
            <v>OPT02-27</v>
          </cell>
          <cell r="G351">
            <v>4592000</v>
          </cell>
        </row>
        <row r="352">
          <cell r="B352" t="str">
            <v>OPT03-30</v>
          </cell>
          <cell r="C352">
            <v>13643000</v>
          </cell>
          <cell r="F352" t="str">
            <v>OPT02-28</v>
          </cell>
          <cell r="G352">
            <v>4730000</v>
          </cell>
        </row>
        <row r="353">
          <cell r="B353" t="str">
            <v>OPT03-31</v>
          </cell>
          <cell r="C353">
            <v>13847000</v>
          </cell>
          <cell r="F353" t="str">
            <v>OPT02-29</v>
          </cell>
          <cell r="G353">
            <v>4872000</v>
          </cell>
        </row>
        <row r="354">
          <cell r="B354" t="str">
            <v>OPT03-32</v>
          </cell>
          <cell r="C354">
            <v>14055000</v>
          </cell>
          <cell r="F354" t="str">
            <v>OPT02-30</v>
          </cell>
          <cell r="G354">
            <v>5019000</v>
          </cell>
        </row>
        <row r="355">
          <cell r="B355" t="str">
            <v>OPT03-33</v>
          </cell>
          <cell r="C355">
            <v>14266000</v>
          </cell>
          <cell r="F355" t="str">
            <v>OPT02-31</v>
          </cell>
          <cell r="G355">
            <v>5170000</v>
          </cell>
        </row>
        <row r="356">
          <cell r="B356" t="str">
            <v>OPT03-34</v>
          </cell>
          <cell r="C356">
            <v>14481000</v>
          </cell>
          <cell r="F356" t="str">
            <v>OPT02-32</v>
          </cell>
          <cell r="G356">
            <v>5326000</v>
          </cell>
        </row>
        <row r="357">
          <cell r="B357" t="str">
            <v>OPT03-35</v>
          </cell>
          <cell r="C357">
            <v>14698000</v>
          </cell>
          <cell r="F357" t="str">
            <v>OPT02-33</v>
          </cell>
          <cell r="G357">
            <v>5486000</v>
          </cell>
        </row>
        <row r="358">
          <cell r="B358" t="str">
            <v>OPT03-36</v>
          </cell>
          <cell r="C358">
            <v>14918000</v>
          </cell>
          <cell r="F358" t="str">
            <v>OPT02-34</v>
          </cell>
          <cell r="G358">
            <v>5651000</v>
          </cell>
        </row>
        <row r="359">
          <cell r="B359" t="str">
            <v>OPT03-37</v>
          </cell>
          <cell r="C359">
            <v>15141000</v>
          </cell>
          <cell r="F359" t="str">
            <v>OPT02-35</v>
          </cell>
          <cell r="G359">
            <v>5821000</v>
          </cell>
        </row>
        <row r="360">
          <cell r="B360" t="str">
            <v>OPT03-38</v>
          </cell>
          <cell r="C360">
            <v>15368000</v>
          </cell>
          <cell r="F360" t="str">
            <v>OPT02-36</v>
          </cell>
          <cell r="G360">
            <v>5996000</v>
          </cell>
        </row>
        <row r="361">
          <cell r="B361" t="str">
            <v>OPT03-39</v>
          </cell>
          <cell r="C361">
            <v>15600000</v>
          </cell>
          <cell r="F361" t="str">
            <v>OPT02-37</v>
          </cell>
          <cell r="G361">
            <v>6176000</v>
          </cell>
        </row>
        <row r="362">
          <cell r="B362" t="str">
            <v>OPT03-40</v>
          </cell>
          <cell r="C362">
            <v>15834000</v>
          </cell>
          <cell r="F362" t="str">
            <v>OPT02-38</v>
          </cell>
          <cell r="G362">
            <v>6362000</v>
          </cell>
        </row>
        <row r="363">
          <cell r="B363" t="str">
            <v>OPT04-01</v>
          </cell>
          <cell r="C363">
            <v>8141000</v>
          </cell>
          <cell r="F363" t="str">
            <v>OPT02-39</v>
          </cell>
          <cell r="G363">
            <v>6553000</v>
          </cell>
        </row>
        <row r="364">
          <cell r="B364" t="str">
            <v>OPT04-02</v>
          </cell>
          <cell r="C364">
            <v>8263000</v>
          </cell>
          <cell r="F364" t="str">
            <v>OPT02-40</v>
          </cell>
          <cell r="G364">
            <v>6750000</v>
          </cell>
        </row>
        <row r="365">
          <cell r="B365" t="str">
            <v>OPT04-03</v>
          </cell>
          <cell r="C365">
            <v>8387000</v>
          </cell>
          <cell r="F365" t="str">
            <v>OPT02-41</v>
          </cell>
          <cell r="G365">
            <v>6953000</v>
          </cell>
        </row>
        <row r="366">
          <cell r="B366" t="str">
            <v>OPT04-04</v>
          </cell>
          <cell r="C366">
            <v>8513000</v>
          </cell>
          <cell r="F366" t="str">
            <v>OPT02-42</v>
          </cell>
          <cell r="G366">
            <v>7162000</v>
          </cell>
        </row>
        <row r="367">
          <cell r="B367" t="str">
            <v>OPT04-05</v>
          </cell>
          <cell r="C367">
            <v>8641000</v>
          </cell>
          <cell r="F367" t="str">
            <v>OPT02-43</v>
          </cell>
          <cell r="G367">
            <v>7377000</v>
          </cell>
        </row>
        <row r="368">
          <cell r="B368" t="str">
            <v>OPT04-06</v>
          </cell>
          <cell r="C368">
            <v>8771000</v>
          </cell>
          <cell r="F368" t="str">
            <v>OPT02-44</v>
          </cell>
          <cell r="G368">
            <v>7599000</v>
          </cell>
        </row>
        <row r="369">
          <cell r="B369" t="str">
            <v>OPT04-07</v>
          </cell>
          <cell r="C369">
            <v>8902000</v>
          </cell>
          <cell r="F369" t="str">
            <v>OPT02-45</v>
          </cell>
          <cell r="G369">
            <v>7827000</v>
          </cell>
        </row>
        <row r="370">
          <cell r="B370" t="str">
            <v>OPT04-08</v>
          </cell>
          <cell r="C370">
            <v>9035000</v>
          </cell>
          <cell r="F370" t="str">
            <v>OPT02-46</v>
          </cell>
          <cell r="G370">
            <v>8062000</v>
          </cell>
        </row>
        <row r="371">
          <cell r="B371" t="str">
            <v>OPT04-09</v>
          </cell>
          <cell r="C371">
            <v>9171000</v>
          </cell>
          <cell r="F371" t="str">
            <v>OPT03-01</v>
          </cell>
          <cell r="G371">
            <v>1982000</v>
          </cell>
        </row>
        <row r="372">
          <cell r="B372" t="str">
            <v>OPT04-10</v>
          </cell>
          <cell r="C372">
            <v>9309000</v>
          </cell>
          <cell r="F372" t="str">
            <v>OPT03-02</v>
          </cell>
          <cell r="G372">
            <v>2042000</v>
          </cell>
        </row>
        <row r="373">
          <cell r="B373" t="str">
            <v>OPT04-11</v>
          </cell>
          <cell r="C373">
            <v>9448000</v>
          </cell>
          <cell r="F373" t="str">
            <v>OPT03-03</v>
          </cell>
          <cell r="G373">
            <v>2104000</v>
          </cell>
        </row>
        <row r="374">
          <cell r="B374" t="str">
            <v>OPT04-12</v>
          </cell>
          <cell r="C374">
            <v>9590000</v>
          </cell>
          <cell r="F374" t="str">
            <v>OPT03-04</v>
          </cell>
          <cell r="G374">
            <v>2168000</v>
          </cell>
        </row>
        <row r="375">
          <cell r="B375" t="str">
            <v>OPT04-13</v>
          </cell>
          <cell r="C375">
            <v>9733000</v>
          </cell>
          <cell r="F375" t="str">
            <v>OPT03-05</v>
          </cell>
          <cell r="G375">
            <v>2234000</v>
          </cell>
        </row>
        <row r="376">
          <cell r="B376" t="str">
            <v>OPT04-14</v>
          </cell>
          <cell r="C376">
            <v>9880000</v>
          </cell>
          <cell r="F376" t="str">
            <v>OPT03-06</v>
          </cell>
          <cell r="G376">
            <v>2302000</v>
          </cell>
        </row>
        <row r="377">
          <cell r="B377" t="str">
            <v>OPT04-15</v>
          </cell>
          <cell r="C377">
            <v>10028000</v>
          </cell>
          <cell r="F377" t="str">
            <v>OPT03-07</v>
          </cell>
          <cell r="G377">
            <v>2372000</v>
          </cell>
        </row>
        <row r="378">
          <cell r="B378" t="str">
            <v>OPT04-16</v>
          </cell>
          <cell r="C378">
            <v>10178000</v>
          </cell>
          <cell r="F378" t="str">
            <v>OPT03-08</v>
          </cell>
          <cell r="G378">
            <v>2444000</v>
          </cell>
        </row>
        <row r="379">
          <cell r="B379" t="str">
            <v>OPT04-17</v>
          </cell>
          <cell r="C379">
            <v>10331000</v>
          </cell>
          <cell r="F379" t="str">
            <v>OPT03-09</v>
          </cell>
          <cell r="G379">
            <v>2518000</v>
          </cell>
        </row>
        <row r="380">
          <cell r="B380" t="str">
            <v>OPT04-18</v>
          </cell>
          <cell r="C380">
            <v>10486000</v>
          </cell>
          <cell r="F380" t="str">
            <v>OPT03-10</v>
          </cell>
          <cell r="G380">
            <v>2594000</v>
          </cell>
        </row>
        <row r="381">
          <cell r="B381" t="str">
            <v>OPT04-19</v>
          </cell>
          <cell r="C381">
            <v>10643000</v>
          </cell>
          <cell r="F381" t="str">
            <v>OPT03-11</v>
          </cell>
          <cell r="G381">
            <v>2672000</v>
          </cell>
        </row>
        <row r="382">
          <cell r="B382" t="str">
            <v>OPT04-20</v>
          </cell>
          <cell r="C382">
            <v>10802000</v>
          </cell>
          <cell r="F382" t="str">
            <v>OPT03-12</v>
          </cell>
          <cell r="G382">
            <v>2753000</v>
          </cell>
        </row>
        <row r="383">
          <cell r="B383" t="str">
            <v>OPT04-21</v>
          </cell>
          <cell r="C383">
            <v>10965000</v>
          </cell>
          <cell r="F383" t="str">
            <v>OPT03-13</v>
          </cell>
          <cell r="G383">
            <v>2836000</v>
          </cell>
        </row>
        <row r="384">
          <cell r="B384" t="str">
            <v>OPT04-22</v>
          </cell>
          <cell r="C384">
            <v>11129000</v>
          </cell>
          <cell r="F384" t="str">
            <v>OPT03-14</v>
          </cell>
          <cell r="G384">
            <v>2922000</v>
          </cell>
        </row>
        <row r="385">
          <cell r="B385" t="str">
            <v>OPT04-23</v>
          </cell>
          <cell r="C385">
            <v>11296000</v>
          </cell>
          <cell r="F385" t="str">
            <v>OPT03-15</v>
          </cell>
          <cell r="G385">
            <v>3010000</v>
          </cell>
        </row>
        <row r="386">
          <cell r="B386" t="str">
            <v>OPT04-24</v>
          </cell>
          <cell r="C386">
            <v>11465000</v>
          </cell>
          <cell r="F386" t="str">
            <v>OPT03-16</v>
          </cell>
          <cell r="G386">
            <v>3101000</v>
          </cell>
        </row>
        <row r="387">
          <cell r="B387" t="str">
            <v>OPT04-25</v>
          </cell>
          <cell r="C387">
            <v>11638000</v>
          </cell>
          <cell r="F387" t="str">
            <v>OPT03-17</v>
          </cell>
          <cell r="G387">
            <v>3195000</v>
          </cell>
        </row>
        <row r="388">
          <cell r="B388" t="str">
            <v>OPT04-26</v>
          </cell>
          <cell r="C388">
            <v>11812000</v>
          </cell>
          <cell r="F388" t="str">
            <v>OPT03-18</v>
          </cell>
          <cell r="G388">
            <v>3291000</v>
          </cell>
        </row>
        <row r="389">
          <cell r="B389" t="str">
            <v>OPT04-27</v>
          </cell>
          <cell r="C389">
            <v>11990000</v>
          </cell>
          <cell r="F389" t="str">
            <v>OPT03-19</v>
          </cell>
          <cell r="G389">
            <v>3390000</v>
          </cell>
        </row>
        <row r="390">
          <cell r="B390" t="str">
            <v>OPT04-28</v>
          </cell>
          <cell r="C390">
            <v>12169000</v>
          </cell>
          <cell r="F390" t="str">
            <v>OPT03-20</v>
          </cell>
          <cell r="G390">
            <v>3492000</v>
          </cell>
        </row>
        <row r="391">
          <cell r="B391" t="str">
            <v>OPT04-29</v>
          </cell>
          <cell r="C391">
            <v>12352000</v>
          </cell>
          <cell r="F391" t="str">
            <v>OPT03-21</v>
          </cell>
          <cell r="G391">
            <v>3597000</v>
          </cell>
        </row>
        <row r="392">
          <cell r="B392" t="str">
            <v>OPT04-30</v>
          </cell>
          <cell r="C392">
            <v>12537000</v>
          </cell>
          <cell r="F392" t="str">
            <v>OPT03-22</v>
          </cell>
          <cell r="G392">
            <v>3705000</v>
          </cell>
        </row>
        <row r="393">
          <cell r="B393" t="str">
            <v>OPT04-31</v>
          </cell>
          <cell r="C393">
            <v>12725000</v>
          </cell>
          <cell r="F393" t="str">
            <v>OPT03-23</v>
          </cell>
          <cell r="G393">
            <v>3817000</v>
          </cell>
        </row>
        <row r="394">
          <cell r="B394" t="str">
            <v>OPT04-32</v>
          </cell>
          <cell r="C394">
            <v>12916000</v>
          </cell>
          <cell r="F394" t="str">
            <v>OPT03-24</v>
          </cell>
          <cell r="G394">
            <v>3932000</v>
          </cell>
        </row>
        <row r="395">
          <cell r="B395" t="str">
            <v>OPT04-33</v>
          </cell>
          <cell r="C395">
            <v>13110000</v>
          </cell>
          <cell r="F395" t="str">
            <v>OPT03-25</v>
          </cell>
          <cell r="G395">
            <v>4050000</v>
          </cell>
        </row>
        <row r="396">
          <cell r="B396" t="str">
            <v>OPT04-34</v>
          </cell>
          <cell r="C396">
            <v>13306000</v>
          </cell>
          <cell r="F396" t="str">
            <v>OPT03-26</v>
          </cell>
          <cell r="G396">
            <v>4172000</v>
          </cell>
        </row>
        <row r="397">
          <cell r="B397" t="str">
            <v>OPT04-35</v>
          </cell>
          <cell r="C397">
            <v>13506000</v>
          </cell>
          <cell r="F397" t="str">
            <v>OPT03-27</v>
          </cell>
          <cell r="G397">
            <v>4298000</v>
          </cell>
        </row>
        <row r="398">
          <cell r="B398" t="str">
            <v>OPT04-36</v>
          </cell>
          <cell r="C398">
            <v>13708000</v>
          </cell>
          <cell r="F398" t="str">
            <v>OPT03-28</v>
          </cell>
          <cell r="G398">
            <v>4427000</v>
          </cell>
        </row>
        <row r="399">
          <cell r="B399" t="str">
            <v>OPT04-37</v>
          </cell>
          <cell r="C399">
            <v>13913000</v>
          </cell>
          <cell r="F399" t="str">
            <v>OPT03-29</v>
          </cell>
          <cell r="G399">
            <v>4560000</v>
          </cell>
        </row>
        <row r="400">
          <cell r="B400" t="str">
            <v>OPT04-38</v>
          </cell>
          <cell r="C400">
            <v>14122000</v>
          </cell>
          <cell r="F400" t="str">
            <v>OPT03-30</v>
          </cell>
          <cell r="G400">
            <v>4697000</v>
          </cell>
        </row>
        <row r="401">
          <cell r="B401" t="str">
            <v>OPT04-39</v>
          </cell>
          <cell r="C401">
            <v>14334000</v>
          </cell>
          <cell r="F401" t="str">
            <v>OPT03-31</v>
          </cell>
          <cell r="G401">
            <v>4838000</v>
          </cell>
        </row>
        <row r="402">
          <cell r="B402" t="str">
            <v>OPT04-40</v>
          </cell>
          <cell r="C402">
            <v>14549000</v>
          </cell>
          <cell r="F402" t="str">
            <v>OPT03-32</v>
          </cell>
          <cell r="G402">
            <v>4984000</v>
          </cell>
        </row>
        <row r="403">
          <cell r="B403" t="str">
            <v>SYS01-01</v>
          </cell>
          <cell r="C403">
            <v>7478000</v>
          </cell>
          <cell r="F403" t="str">
            <v>OPT03-33</v>
          </cell>
          <cell r="G403">
            <v>5134000</v>
          </cell>
        </row>
        <row r="404">
          <cell r="B404" t="str">
            <v>SYS01-02</v>
          </cell>
          <cell r="C404">
            <v>7590000</v>
          </cell>
          <cell r="F404" t="str">
            <v>OPT03-34</v>
          </cell>
          <cell r="G404">
            <v>5289000</v>
          </cell>
        </row>
        <row r="405">
          <cell r="B405" t="str">
            <v>SYS01-03</v>
          </cell>
          <cell r="C405">
            <v>7705000</v>
          </cell>
          <cell r="F405" t="str">
            <v>OPT03-35</v>
          </cell>
          <cell r="G405">
            <v>5448000</v>
          </cell>
        </row>
        <row r="406">
          <cell r="B406" t="str">
            <v>SYS01-04</v>
          </cell>
          <cell r="C406">
            <v>7820000</v>
          </cell>
          <cell r="F406" t="str">
            <v>OPT03-36</v>
          </cell>
          <cell r="G406">
            <v>5612000</v>
          </cell>
        </row>
        <row r="407">
          <cell r="B407" t="str">
            <v>SYS01-05</v>
          </cell>
          <cell r="C407">
            <v>7938000</v>
          </cell>
          <cell r="F407" t="str">
            <v>OPT03-37</v>
          </cell>
          <cell r="G407">
            <v>5781000</v>
          </cell>
        </row>
        <row r="408">
          <cell r="B408" t="str">
            <v>SYS01-06</v>
          </cell>
          <cell r="C408">
            <v>8057000</v>
          </cell>
          <cell r="F408" t="str">
            <v>OPT03-38</v>
          </cell>
          <cell r="G408">
            <v>5955000</v>
          </cell>
        </row>
        <row r="409">
          <cell r="B409" t="str">
            <v>SYS01-07</v>
          </cell>
          <cell r="C409">
            <v>8177000</v>
          </cell>
          <cell r="F409" t="str">
            <v>OPT03-39</v>
          </cell>
          <cell r="G409">
            <v>6134000</v>
          </cell>
        </row>
        <row r="410">
          <cell r="B410" t="str">
            <v>SYS01-08</v>
          </cell>
          <cell r="C410">
            <v>8300000</v>
          </cell>
          <cell r="F410" t="str">
            <v>OPT03-40</v>
          </cell>
          <cell r="G410">
            <v>6319000</v>
          </cell>
        </row>
        <row r="411">
          <cell r="B411" t="str">
            <v>SYS01-09</v>
          </cell>
          <cell r="C411">
            <v>8424000</v>
          </cell>
          <cell r="F411" t="str">
            <v>OPT03-41</v>
          </cell>
          <cell r="G411">
            <v>6509000</v>
          </cell>
        </row>
        <row r="412">
          <cell r="B412" t="str">
            <v>SYS01-10</v>
          </cell>
          <cell r="C412">
            <v>8550000</v>
          </cell>
          <cell r="F412" t="str">
            <v>OPT03-42</v>
          </cell>
          <cell r="G412">
            <v>6705000</v>
          </cell>
        </row>
        <row r="413">
          <cell r="B413" t="str">
            <v>SYS01-11</v>
          </cell>
          <cell r="C413">
            <v>8679000</v>
          </cell>
          <cell r="F413" t="str">
            <v>OPT03-43</v>
          </cell>
          <cell r="G413">
            <v>6907000</v>
          </cell>
        </row>
        <row r="414">
          <cell r="B414" t="str">
            <v>SYS01-12</v>
          </cell>
          <cell r="C414">
            <v>8809000</v>
          </cell>
          <cell r="F414" t="str">
            <v>OPT03-44</v>
          </cell>
          <cell r="G414">
            <v>7115000</v>
          </cell>
        </row>
        <row r="415">
          <cell r="B415" t="str">
            <v>SYS01-13</v>
          </cell>
          <cell r="C415">
            <v>8941000</v>
          </cell>
          <cell r="F415" t="str">
            <v>OPT03-45</v>
          </cell>
          <cell r="G415">
            <v>7329000</v>
          </cell>
        </row>
        <row r="416">
          <cell r="B416" t="str">
            <v>SYS01-14</v>
          </cell>
          <cell r="C416">
            <v>9075000</v>
          </cell>
          <cell r="F416" t="str">
            <v>OPT03-46</v>
          </cell>
          <cell r="G416">
            <v>7549000</v>
          </cell>
        </row>
        <row r="417">
          <cell r="B417" t="str">
            <v>SYS01-15</v>
          </cell>
          <cell r="C417">
            <v>9211000</v>
          </cell>
          <cell r="F417" t="str">
            <v>OPT04-01</v>
          </cell>
          <cell r="G417">
            <v>1852000</v>
          </cell>
        </row>
        <row r="418">
          <cell r="B418" t="str">
            <v>SYS01-16</v>
          </cell>
          <cell r="C418">
            <v>9349000</v>
          </cell>
          <cell r="F418" t="str">
            <v>OPT04-02</v>
          </cell>
          <cell r="G418">
            <v>1908000</v>
          </cell>
        </row>
        <row r="419">
          <cell r="B419" t="str">
            <v>SYS01-17</v>
          </cell>
          <cell r="C419">
            <v>9490000</v>
          </cell>
          <cell r="F419" t="str">
            <v>OPT04-03</v>
          </cell>
          <cell r="G419">
            <v>1966000</v>
          </cell>
        </row>
        <row r="420">
          <cell r="B420" t="str">
            <v>SYS01-18</v>
          </cell>
          <cell r="C420">
            <v>9632000</v>
          </cell>
          <cell r="F420" t="str">
            <v>OPT04-04</v>
          </cell>
          <cell r="G420">
            <v>2025000</v>
          </cell>
        </row>
        <row r="421">
          <cell r="B421" t="str">
            <v>SYS01-19</v>
          </cell>
          <cell r="C421">
            <v>9776000</v>
          </cell>
          <cell r="F421" t="str">
            <v>OPT04-05</v>
          </cell>
          <cell r="G421">
            <v>2086000</v>
          </cell>
        </row>
        <row r="422">
          <cell r="B422" t="str">
            <v>SYS01-20</v>
          </cell>
          <cell r="C422">
            <v>9923000</v>
          </cell>
          <cell r="F422" t="str">
            <v>OPT04-06</v>
          </cell>
          <cell r="G422">
            <v>2149000</v>
          </cell>
        </row>
        <row r="423">
          <cell r="B423" t="str">
            <v>SYS01-21</v>
          </cell>
          <cell r="C423">
            <v>10072000</v>
          </cell>
          <cell r="F423" t="str">
            <v>OPT04-07</v>
          </cell>
          <cell r="G423">
            <v>2214000</v>
          </cell>
        </row>
        <row r="424">
          <cell r="B424" t="str">
            <v>SYS01-22</v>
          </cell>
          <cell r="C424">
            <v>10223000</v>
          </cell>
          <cell r="F424" t="str">
            <v>OPT04-08</v>
          </cell>
          <cell r="G424">
            <v>2281000</v>
          </cell>
        </row>
        <row r="425">
          <cell r="B425" t="str">
            <v>SYS01-23</v>
          </cell>
          <cell r="C425">
            <v>10377000</v>
          </cell>
          <cell r="F425" t="str">
            <v>OPT04-09</v>
          </cell>
          <cell r="G425">
            <v>2350000</v>
          </cell>
        </row>
        <row r="426">
          <cell r="B426" t="str">
            <v>SYS01-24</v>
          </cell>
          <cell r="C426">
            <v>10532000</v>
          </cell>
          <cell r="F426" t="str">
            <v>OPT04-10</v>
          </cell>
          <cell r="G426">
            <v>2421000</v>
          </cell>
        </row>
        <row r="427">
          <cell r="B427" t="str">
            <v>SYS01-25</v>
          </cell>
          <cell r="C427">
            <v>10690000</v>
          </cell>
          <cell r="F427" t="str">
            <v>OPT04-11</v>
          </cell>
          <cell r="G427">
            <v>2494000</v>
          </cell>
        </row>
        <row r="428">
          <cell r="B428" t="str">
            <v>SYS01-26</v>
          </cell>
          <cell r="C428">
            <v>10850000</v>
          </cell>
          <cell r="F428" t="str">
            <v>OPT04-12</v>
          </cell>
          <cell r="G428">
            <v>2569000</v>
          </cell>
        </row>
        <row r="429">
          <cell r="B429" t="str">
            <v>SYS01-27</v>
          </cell>
          <cell r="C429">
            <v>11013000</v>
          </cell>
          <cell r="F429" t="str">
            <v>OPT04-13</v>
          </cell>
          <cell r="G429">
            <v>2647000</v>
          </cell>
        </row>
        <row r="430">
          <cell r="B430" t="str">
            <v>SYS01-28</v>
          </cell>
          <cell r="C430">
            <v>11178000</v>
          </cell>
          <cell r="F430" t="str">
            <v>OPT04-14</v>
          </cell>
          <cell r="G430">
            <v>2727000</v>
          </cell>
        </row>
        <row r="431">
          <cell r="B431" t="str">
            <v>SYS01-29</v>
          </cell>
          <cell r="C431">
            <v>11346000</v>
          </cell>
          <cell r="F431" t="str">
            <v>OPT04-15</v>
          </cell>
          <cell r="G431">
            <v>2809000</v>
          </cell>
        </row>
        <row r="432">
          <cell r="B432" t="str">
            <v>SYS01-30</v>
          </cell>
          <cell r="C432">
            <v>11516000</v>
          </cell>
          <cell r="F432" t="str">
            <v>OPT04-16</v>
          </cell>
          <cell r="G432">
            <v>2894000</v>
          </cell>
        </row>
        <row r="433">
          <cell r="B433" t="str">
            <v>SYS01-31</v>
          </cell>
          <cell r="C433">
            <v>11689000</v>
          </cell>
          <cell r="F433" t="str">
            <v>OPT04-17</v>
          </cell>
          <cell r="G433">
            <v>2981000</v>
          </cell>
        </row>
        <row r="434">
          <cell r="B434" t="str">
            <v>SYS01-32</v>
          </cell>
          <cell r="C434">
            <v>11865000</v>
          </cell>
          <cell r="F434" t="str">
            <v>OPT04-18</v>
          </cell>
          <cell r="G434">
            <v>3071000</v>
          </cell>
        </row>
        <row r="435">
          <cell r="B435" t="str">
            <v>SYS01-33</v>
          </cell>
          <cell r="C435">
            <v>12042000</v>
          </cell>
          <cell r="F435" t="str">
            <v>OPT04-19</v>
          </cell>
          <cell r="G435">
            <v>3164000</v>
          </cell>
        </row>
        <row r="436">
          <cell r="B436" t="str">
            <v>SYS01-34</v>
          </cell>
          <cell r="C436">
            <v>12222000</v>
          </cell>
          <cell r="F436" t="str">
            <v>OPT04-20</v>
          </cell>
          <cell r="G436">
            <v>3259000</v>
          </cell>
        </row>
        <row r="437">
          <cell r="B437" t="str">
            <v>SYS01-35</v>
          </cell>
          <cell r="C437">
            <v>12406000</v>
          </cell>
          <cell r="F437" t="str">
            <v>OPT04-21</v>
          </cell>
          <cell r="G437">
            <v>3357000</v>
          </cell>
        </row>
        <row r="438">
          <cell r="B438" t="str">
            <v>SYS01-36</v>
          </cell>
          <cell r="C438">
            <v>12592000</v>
          </cell>
          <cell r="F438" t="str">
            <v>OPT04-22</v>
          </cell>
          <cell r="G438">
            <v>3458000</v>
          </cell>
        </row>
        <row r="439">
          <cell r="B439" t="str">
            <v>SYS01-37</v>
          </cell>
          <cell r="C439">
            <v>12781000</v>
          </cell>
          <cell r="F439" t="str">
            <v>OPT04-23</v>
          </cell>
          <cell r="G439">
            <v>3562000</v>
          </cell>
        </row>
        <row r="440">
          <cell r="B440" t="str">
            <v>SYS01-38</v>
          </cell>
          <cell r="C440">
            <v>12972000</v>
          </cell>
          <cell r="F440" t="str">
            <v>OPT04-24</v>
          </cell>
          <cell r="G440">
            <v>3669000</v>
          </cell>
        </row>
        <row r="441">
          <cell r="B441" t="str">
            <v>SYS01-39</v>
          </cell>
          <cell r="C441">
            <v>13168000</v>
          </cell>
          <cell r="F441" t="str">
            <v>OPT04-25</v>
          </cell>
          <cell r="G441">
            <v>3780000</v>
          </cell>
        </row>
        <row r="442">
          <cell r="B442" t="str">
            <v>SYS01-40</v>
          </cell>
          <cell r="C442">
            <v>13365000</v>
          </cell>
          <cell r="F442" t="str">
            <v>OPT04-26</v>
          </cell>
          <cell r="G442">
            <v>3894000</v>
          </cell>
        </row>
        <row r="443">
          <cell r="B443" t="str">
            <v>SYS02-01</v>
          </cell>
          <cell r="C443">
            <v>6856000</v>
          </cell>
          <cell r="F443" t="str">
            <v>OPT04-27</v>
          </cell>
          <cell r="G443">
            <v>4011000</v>
          </cell>
        </row>
        <row r="444">
          <cell r="B444" t="str">
            <v>SYS02-02</v>
          </cell>
          <cell r="C444">
            <v>6959000</v>
          </cell>
          <cell r="F444" t="str">
            <v>OPT04-28</v>
          </cell>
          <cell r="G444">
            <v>4132000</v>
          </cell>
        </row>
        <row r="445">
          <cell r="B445" t="str">
            <v>SYS02-03</v>
          </cell>
          <cell r="C445">
            <v>7064000</v>
          </cell>
          <cell r="F445" t="str">
            <v>OPT04-29</v>
          </cell>
          <cell r="G445">
            <v>4256000</v>
          </cell>
        </row>
        <row r="446">
          <cell r="B446" t="str">
            <v>SYS02-04</v>
          </cell>
          <cell r="C446">
            <v>7169000</v>
          </cell>
          <cell r="F446" t="str">
            <v>OPT04-30</v>
          </cell>
          <cell r="G446">
            <v>4384000</v>
          </cell>
        </row>
        <row r="447">
          <cell r="B447" t="str">
            <v>SYS02-05</v>
          </cell>
          <cell r="C447">
            <v>7277000</v>
          </cell>
          <cell r="F447" t="str">
            <v>OPT04-31</v>
          </cell>
          <cell r="G447">
            <v>4516000</v>
          </cell>
        </row>
        <row r="448">
          <cell r="B448" t="str">
            <v>SYS02-06</v>
          </cell>
          <cell r="C448">
            <v>7386000</v>
          </cell>
          <cell r="F448" t="str">
            <v>OPT04-32</v>
          </cell>
          <cell r="G448">
            <v>4652000</v>
          </cell>
        </row>
        <row r="449">
          <cell r="B449" t="str">
            <v>SYS02-07</v>
          </cell>
          <cell r="C449">
            <v>7497000</v>
          </cell>
          <cell r="F449" t="str">
            <v>OPT04-33</v>
          </cell>
          <cell r="G449">
            <v>4792000</v>
          </cell>
        </row>
        <row r="450">
          <cell r="B450" t="str">
            <v>SYS02-08</v>
          </cell>
          <cell r="C450">
            <v>7610000</v>
          </cell>
          <cell r="F450" t="str">
            <v>OPT04-34</v>
          </cell>
          <cell r="G450">
            <v>4936000</v>
          </cell>
        </row>
        <row r="451">
          <cell r="B451" t="str">
            <v>SYS02-09</v>
          </cell>
          <cell r="C451">
            <v>7724000</v>
          </cell>
          <cell r="F451" t="str">
            <v>OPT04-35</v>
          </cell>
          <cell r="G451">
            <v>5085000</v>
          </cell>
        </row>
        <row r="452">
          <cell r="B452" t="str">
            <v>SYS02-10</v>
          </cell>
          <cell r="C452">
            <v>7840000</v>
          </cell>
          <cell r="F452" t="str">
            <v>OPT04-36</v>
          </cell>
          <cell r="G452">
            <v>5238000</v>
          </cell>
        </row>
        <row r="453">
          <cell r="B453" t="str">
            <v>SYS02-11</v>
          </cell>
          <cell r="C453">
            <v>7957000</v>
          </cell>
          <cell r="F453" t="str">
            <v>OPT04-37</v>
          </cell>
          <cell r="G453">
            <v>5396000</v>
          </cell>
        </row>
        <row r="454">
          <cell r="B454" t="str">
            <v>SYS02-12</v>
          </cell>
          <cell r="C454">
            <v>8076000</v>
          </cell>
          <cell r="F454" t="str">
            <v>OPT04-38</v>
          </cell>
          <cell r="G454">
            <v>5558000</v>
          </cell>
        </row>
        <row r="455">
          <cell r="B455" t="str">
            <v>SYS02-13</v>
          </cell>
          <cell r="C455">
            <v>8197000</v>
          </cell>
          <cell r="F455" t="str">
            <v>OPT04-39</v>
          </cell>
          <cell r="G455">
            <v>5725000</v>
          </cell>
        </row>
        <row r="456">
          <cell r="B456" t="str">
            <v>SYS02-14</v>
          </cell>
          <cell r="C456">
            <v>8320000</v>
          </cell>
          <cell r="F456" t="str">
            <v>OPT04-40</v>
          </cell>
          <cell r="G456">
            <v>5897000</v>
          </cell>
        </row>
        <row r="457">
          <cell r="B457" t="str">
            <v>SYS02-15</v>
          </cell>
          <cell r="C457">
            <v>8445000</v>
          </cell>
          <cell r="F457" t="str">
            <v>OPT04-41</v>
          </cell>
          <cell r="G457">
            <v>6074000</v>
          </cell>
        </row>
        <row r="458">
          <cell r="B458" t="str">
            <v>SYS02-16</v>
          </cell>
          <cell r="C458">
            <v>8572000</v>
          </cell>
          <cell r="F458" t="str">
            <v>OPT04-42</v>
          </cell>
          <cell r="G458">
            <v>6257000</v>
          </cell>
        </row>
        <row r="459">
          <cell r="B459" t="str">
            <v>SYS02-17</v>
          </cell>
          <cell r="C459">
            <v>8700000</v>
          </cell>
          <cell r="F459" t="str">
            <v>OPT04-43</v>
          </cell>
          <cell r="G459">
            <v>6445000</v>
          </cell>
        </row>
        <row r="460">
          <cell r="B460" t="str">
            <v>SYS02-18</v>
          </cell>
          <cell r="C460">
            <v>8831000</v>
          </cell>
          <cell r="F460" t="str">
            <v>OPT04-44</v>
          </cell>
          <cell r="G460">
            <v>6639000</v>
          </cell>
        </row>
        <row r="461">
          <cell r="B461" t="str">
            <v>SYS02-19</v>
          </cell>
          <cell r="C461">
            <v>8964000</v>
          </cell>
          <cell r="F461" t="str">
            <v>OPT04-45</v>
          </cell>
          <cell r="G461">
            <v>6839000</v>
          </cell>
        </row>
        <row r="462">
          <cell r="B462" t="str">
            <v>SYS02-20</v>
          </cell>
          <cell r="C462">
            <v>9098000</v>
          </cell>
          <cell r="F462" t="str">
            <v>OPT04-46</v>
          </cell>
          <cell r="G462">
            <v>7045000</v>
          </cell>
        </row>
        <row r="463">
          <cell r="B463" t="str">
            <v>SYS02-21</v>
          </cell>
          <cell r="C463">
            <v>9235000</v>
          </cell>
          <cell r="F463" t="str">
            <v>SYS01-01</v>
          </cell>
          <cell r="G463">
            <v>1730000</v>
          </cell>
        </row>
        <row r="464">
          <cell r="B464" t="str">
            <v>SYS02-22</v>
          </cell>
          <cell r="C464">
            <v>9373000</v>
          </cell>
          <cell r="F464" t="str">
            <v>SYS01-02</v>
          </cell>
          <cell r="G464">
            <v>1782000</v>
          </cell>
        </row>
        <row r="465">
          <cell r="B465" t="str">
            <v>SYS02-23</v>
          </cell>
          <cell r="C465">
            <v>9513000</v>
          </cell>
          <cell r="F465" t="str">
            <v>SYS01-03</v>
          </cell>
          <cell r="G465">
            <v>1836000</v>
          </cell>
        </row>
        <row r="466">
          <cell r="B466" t="str">
            <v>SYS02-24</v>
          </cell>
          <cell r="C466">
            <v>9656000</v>
          </cell>
          <cell r="F466" t="str">
            <v>SYS01-04</v>
          </cell>
          <cell r="G466">
            <v>1892000</v>
          </cell>
        </row>
        <row r="467">
          <cell r="B467" t="str">
            <v>SYS02-25</v>
          </cell>
          <cell r="C467">
            <v>9801000</v>
          </cell>
          <cell r="F467" t="str">
            <v>SYS01-05</v>
          </cell>
          <cell r="G467">
            <v>1949000</v>
          </cell>
        </row>
        <row r="468">
          <cell r="B468" t="str">
            <v>SYS02-26</v>
          </cell>
          <cell r="C468">
            <v>9948000</v>
          </cell>
          <cell r="F468" t="str">
            <v>SYS01-06</v>
          </cell>
          <cell r="G468">
            <v>2008000</v>
          </cell>
        </row>
        <row r="469">
          <cell r="B469" t="str">
            <v>SYS02-27</v>
          </cell>
          <cell r="C469">
            <v>10097000</v>
          </cell>
          <cell r="F469" t="str">
            <v>SYS01-07</v>
          </cell>
          <cell r="G469">
            <v>2069000</v>
          </cell>
        </row>
        <row r="470">
          <cell r="B470" t="str">
            <v>SYS02-28</v>
          </cell>
          <cell r="C470">
            <v>10248000</v>
          </cell>
          <cell r="F470" t="str">
            <v>SYS01-08</v>
          </cell>
          <cell r="G470">
            <v>2132000</v>
          </cell>
        </row>
        <row r="471">
          <cell r="B471" t="str">
            <v>SYS02-29</v>
          </cell>
          <cell r="C471">
            <v>10403000</v>
          </cell>
          <cell r="F471" t="str">
            <v>SYS01-09</v>
          </cell>
          <cell r="G471">
            <v>2196000</v>
          </cell>
        </row>
        <row r="472">
          <cell r="B472" t="str">
            <v>SYS02-30</v>
          </cell>
          <cell r="C472">
            <v>10558000</v>
          </cell>
          <cell r="F472" t="str">
            <v>SYS01-10</v>
          </cell>
          <cell r="G472">
            <v>2262000</v>
          </cell>
        </row>
        <row r="473">
          <cell r="B473" t="str">
            <v>SYS02-31</v>
          </cell>
          <cell r="C473">
            <v>10717000</v>
          </cell>
          <cell r="F473" t="str">
            <v>SYS01-11</v>
          </cell>
          <cell r="G473">
            <v>2330000</v>
          </cell>
        </row>
        <row r="474">
          <cell r="B474" t="str">
            <v>SYS02-32</v>
          </cell>
          <cell r="C474">
            <v>10877000</v>
          </cell>
          <cell r="F474" t="str">
            <v>SYS01-12</v>
          </cell>
          <cell r="G474">
            <v>2400000</v>
          </cell>
        </row>
        <row r="475">
          <cell r="B475" t="str">
            <v>SYS02-33</v>
          </cell>
          <cell r="C475">
            <v>11041000</v>
          </cell>
          <cell r="F475" t="str">
            <v>SYS01-13</v>
          </cell>
          <cell r="G475">
            <v>2472000</v>
          </cell>
        </row>
        <row r="476">
          <cell r="B476" t="str">
            <v>SYS02-34</v>
          </cell>
          <cell r="C476">
            <v>11206000</v>
          </cell>
          <cell r="F476" t="str">
            <v>SYS01-14</v>
          </cell>
          <cell r="G476">
            <v>2547000</v>
          </cell>
        </row>
        <row r="477">
          <cell r="B477" t="str">
            <v>SYS02-35</v>
          </cell>
          <cell r="C477">
            <v>11374000</v>
          </cell>
          <cell r="F477" t="str">
            <v>SYS01-15</v>
          </cell>
          <cell r="G477">
            <v>2624000</v>
          </cell>
        </row>
        <row r="478">
          <cell r="B478" t="str">
            <v>SYS02-36</v>
          </cell>
          <cell r="C478">
            <v>11545000</v>
          </cell>
          <cell r="F478" t="str">
            <v>SYS01-16</v>
          </cell>
          <cell r="G478">
            <v>2703000</v>
          </cell>
        </row>
        <row r="479">
          <cell r="B479" t="str">
            <v>SYS02-37</v>
          </cell>
          <cell r="C479">
            <v>11718000</v>
          </cell>
          <cell r="F479" t="str">
            <v>SYS01-17</v>
          </cell>
          <cell r="G479">
            <v>2785000</v>
          </cell>
        </row>
        <row r="480">
          <cell r="B480" t="str">
            <v>SYS02-38</v>
          </cell>
          <cell r="C480">
            <v>11894000</v>
          </cell>
          <cell r="F480" t="str">
            <v>SYS01-18</v>
          </cell>
          <cell r="G480">
            <v>2869000</v>
          </cell>
        </row>
        <row r="481">
          <cell r="B481" t="str">
            <v>SYS02-39</v>
          </cell>
          <cell r="C481">
            <v>12072000</v>
          </cell>
          <cell r="F481" t="str">
            <v>SYS01-19</v>
          </cell>
          <cell r="G481">
            <v>2956000</v>
          </cell>
        </row>
        <row r="482">
          <cell r="B482" t="str">
            <v>SYS02-40</v>
          </cell>
          <cell r="C482">
            <v>12253000</v>
          </cell>
          <cell r="F482" t="str">
            <v>SYS01-20</v>
          </cell>
          <cell r="G482">
            <v>3045000</v>
          </cell>
        </row>
        <row r="483">
          <cell r="B483" t="str">
            <v>SYS03-01</v>
          </cell>
          <cell r="C483">
            <v>6316000</v>
          </cell>
          <cell r="F483" t="str">
            <v>SYS01-21</v>
          </cell>
          <cell r="G483">
            <v>3137000</v>
          </cell>
        </row>
        <row r="484">
          <cell r="B484" t="str">
            <v>SYS03-02</v>
          </cell>
          <cell r="C484">
            <v>6411000</v>
          </cell>
          <cell r="F484" t="str">
            <v>SYS01-22</v>
          </cell>
          <cell r="G484">
            <v>3232000</v>
          </cell>
        </row>
        <row r="485">
          <cell r="B485" t="str">
            <v>SYS03-03</v>
          </cell>
          <cell r="C485">
            <v>6507000</v>
          </cell>
          <cell r="F485" t="str">
            <v>SYS01-23</v>
          </cell>
          <cell r="G485">
            <v>3329000</v>
          </cell>
        </row>
        <row r="486">
          <cell r="B486" t="str">
            <v>SYS03-04</v>
          </cell>
          <cell r="C486">
            <v>6605000</v>
          </cell>
          <cell r="F486" t="str">
            <v>SYS01-24</v>
          </cell>
          <cell r="G486">
            <v>3429000</v>
          </cell>
        </row>
        <row r="487">
          <cell r="B487" t="str">
            <v>SYS03-05</v>
          </cell>
          <cell r="C487">
            <v>6704000</v>
          </cell>
          <cell r="F487" t="str">
            <v>SYS01-25</v>
          </cell>
          <cell r="G487">
            <v>3532000</v>
          </cell>
        </row>
        <row r="488">
          <cell r="B488" t="str">
            <v>SYS03-06</v>
          </cell>
          <cell r="C488">
            <v>6805000</v>
          </cell>
          <cell r="F488" t="str">
            <v>SYS01-26</v>
          </cell>
          <cell r="G488">
            <v>3638000</v>
          </cell>
        </row>
        <row r="489">
          <cell r="B489" t="str">
            <v>SYS03-07</v>
          </cell>
          <cell r="C489">
            <v>6906000</v>
          </cell>
          <cell r="F489" t="str">
            <v>SYS01-27</v>
          </cell>
          <cell r="G489">
            <v>3748000</v>
          </cell>
        </row>
        <row r="490">
          <cell r="B490" t="str">
            <v>SYS03-08</v>
          </cell>
          <cell r="C490">
            <v>7010000</v>
          </cell>
          <cell r="F490" t="str">
            <v>SYS01-28</v>
          </cell>
          <cell r="G490">
            <v>3861000</v>
          </cell>
        </row>
        <row r="491">
          <cell r="B491" t="str">
            <v>SYS03-09</v>
          </cell>
          <cell r="C491">
            <v>7115000</v>
          </cell>
          <cell r="F491" t="str">
            <v>SYS01-29</v>
          </cell>
          <cell r="G491">
            <v>3977000</v>
          </cell>
        </row>
        <row r="492">
          <cell r="B492" t="str">
            <v>SYS03-10</v>
          </cell>
          <cell r="C492">
            <v>7221000</v>
          </cell>
          <cell r="F492" t="str">
            <v>SYS01-30</v>
          </cell>
          <cell r="G492">
            <v>4097000</v>
          </cell>
        </row>
        <row r="493">
          <cell r="B493" t="str">
            <v>SYS03-11</v>
          </cell>
          <cell r="C493">
            <v>7330000</v>
          </cell>
          <cell r="F493" t="str">
            <v>SYS01-31</v>
          </cell>
          <cell r="G493">
            <v>4220000</v>
          </cell>
        </row>
        <row r="494">
          <cell r="B494" t="str">
            <v>SYS03-12</v>
          </cell>
          <cell r="C494">
            <v>7440000</v>
          </cell>
          <cell r="F494" t="str">
            <v>SYS01-32</v>
          </cell>
          <cell r="G494">
            <v>4347000</v>
          </cell>
        </row>
        <row r="495">
          <cell r="B495" t="str">
            <v>SYS03-13</v>
          </cell>
          <cell r="C495">
            <v>7552000</v>
          </cell>
          <cell r="F495" t="str">
            <v>SYS01-33</v>
          </cell>
          <cell r="G495">
            <v>4478000</v>
          </cell>
        </row>
        <row r="496">
          <cell r="B496" t="str">
            <v>SYS03-14</v>
          </cell>
          <cell r="C496">
            <v>7665000</v>
          </cell>
          <cell r="F496" t="str">
            <v>SYS01-34</v>
          </cell>
          <cell r="G496">
            <v>4613000</v>
          </cell>
        </row>
        <row r="497">
          <cell r="B497" t="str">
            <v>SYS03-15</v>
          </cell>
          <cell r="C497">
            <v>7780000</v>
          </cell>
          <cell r="F497" t="str">
            <v>SYS01-35</v>
          </cell>
          <cell r="G497">
            <v>4752000</v>
          </cell>
        </row>
        <row r="498">
          <cell r="B498" t="str">
            <v>SYS03-16</v>
          </cell>
          <cell r="C498">
            <v>7897000</v>
          </cell>
          <cell r="F498" t="str">
            <v>SYS01-36</v>
          </cell>
          <cell r="G498">
            <v>4895000</v>
          </cell>
        </row>
        <row r="499">
          <cell r="B499" t="str">
            <v>SYS03-17</v>
          </cell>
          <cell r="C499">
            <v>8015000</v>
          </cell>
          <cell r="F499" t="str">
            <v>SYS01-37</v>
          </cell>
          <cell r="G499">
            <v>5042000</v>
          </cell>
        </row>
        <row r="500">
          <cell r="B500" t="str">
            <v>SYS03-18</v>
          </cell>
          <cell r="C500">
            <v>8135000</v>
          </cell>
          <cell r="F500" t="str">
            <v>SYS01-38</v>
          </cell>
          <cell r="G500">
            <v>5194000</v>
          </cell>
        </row>
        <row r="501">
          <cell r="B501" t="str">
            <v>SYS03-19</v>
          </cell>
          <cell r="C501">
            <v>8258000</v>
          </cell>
          <cell r="F501" t="str">
            <v>SYS01-39</v>
          </cell>
          <cell r="G501">
            <v>5350000</v>
          </cell>
        </row>
        <row r="502">
          <cell r="B502" t="str">
            <v>SYS03-20</v>
          </cell>
          <cell r="C502">
            <v>8381000</v>
          </cell>
          <cell r="F502" t="str">
            <v>SYS01-40</v>
          </cell>
          <cell r="G502">
            <v>5511000</v>
          </cell>
        </row>
        <row r="503">
          <cell r="B503" t="str">
            <v>SYS03-21</v>
          </cell>
          <cell r="C503">
            <v>8506000</v>
          </cell>
          <cell r="F503" t="str">
            <v>SYS01-41</v>
          </cell>
          <cell r="G503">
            <v>5677000</v>
          </cell>
        </row>
        <row r="504">
          <cell r="B504" t="str">
            <v>SYS03-22</v>
          </cell>
          <cell r="C504">
            <v>8634000</v>
          </cell>
          <cell r="F504" t="str">
            <v>SYS01-42</v>
          </cell>
          <cell r="G504">
            <v>5848000</v>
          </cell>
        </row>
        <row r="505">
          <cell r="B505" t="str">
            <v>SYS03-23</v>
          </cell>
          <cell r="C505">
            <v>8764000</v>
          </cell>
          <cell r="F505" t="str">
            <v>SYS01-43</v>
          </cell>
          <cell r="G505">
            <v>6024000</v>
          </cell>
        </row>
        <row r="506">
          <cell r="B506" t="str">
            <v>SYS03-24</v>
          </cell>
          <cell r="C506">
            <v>8895000</v>
          </cell>
          <cell r="F506" t="str">
            <v>SYS01-44</v>
          </cell>
          <cell r="G506">
            <v>6205000</v>
          </cell>
        </row>
        <row r="507">
          <cell r="B507" t="str">
            <v>SYS03-25</v>
          </cell>
          <cell r="C507">
            <v>9028000</v>
          </cell>
          <cell r="F507" t="str">
            <v>SYS01-45</v>
          </cell>
          <cell r="G507">
            <v>6392000</v>
          </cell>
        </row>
        <row r="508">
          <cell r="B508" t="str">
            <v>SYS03-26</v>
          </cell>
          <cell r="C508">
            <v>9164000</v>
          </cell>
          <cell r="F508" t="str">
            <v>SYS01-46</v>
          </cell>
          <cell r="G508">
            <v>6584000</v>
          </cell>
        </row>
        <row r="509">
          <cell r="B509" t="str">
            <v>SYS03-27</v>
          </cell>
          <cell r="C509">
            <v>9302000</v>
          </cell>
          <cell r="F509" t="str">
            <v>SYS02-01</v>
          </cell>
          <cell r="G509">
            <v>1616000</v>
          </cell>
        </row>
        <row r="510">
          <cell r="B510" t="str">
            <v>SYS03-28</v>
          </cell>
          <cell r="C510">
            <v>9441000</v>
          </cell>
          <cell r="F510" t="str">
            <v>SYS02-02</v>
          </cell>
          <cell r="G510">
            <v>1665000</v>
          </cell>
        </row>
        <row r="511">
          <cell r="B511" t="str">
            <v>SYS03-29</v>
          </cell>
          <cell r="C511">
            <v>9582000</v>
          </cell>
          <cell r="F511" t="str">
            <v>SYS02-03</v>
          </cell>
          <cell r="G511">
            <v>1715000</v>
          </cell>
        </row>
        <row r="512">
          <cell r="B512" t="str">
            <v>SYS03-30</v>
          </cell>
          <cell r="C512">
            <v>9726000</v>
          </cell>
          <cell r="F512" t="str">
            <v>SYS02-04</v>
          </cell>
          <cell r="G512">
            <v>1767000</v>
          </cell>
        </row>
        <row r="513">
          <cell r="B513" t="str">
            <v>SYS03-31</v>
          </cell>
          <cell r="C513">
            <v>9872000</v>
          </cell>
          <cell r="F513" t="str">
            <v>SYS02-05</v>
          </cell>
          <cell r="G513">
            <v>1821000</v>
          </cell>
        </row>
        <row r="514">
          <cell r="B514" t="str">
            <v>SYS03-32</v>
          </cell>
          <cell r="C514">
            <v>10020000</v>
          </cell>
          <cell r="F514" t="str">
            <v>SYS02-06</v>
          </cell>
          <cell r="G514">
            <v>1876000</v>
          </cell>
        </row>
        <row r="515">
          <cell r="B515" t="str">
            <v>SYS03-33</v>
          </cell>
          <cell r="C515">
            <v>10170000</v>
          </cell>
          <cell r="F515" t="str">
            <v>SYS02-07</v>
          </cell>
          <cell r="G515">
            <v>1933000</v>
          </cell>
        </row>
        <row r="516">
          <cell r="B516" t="str">
            <v>SYS03-34</v>
          </cell>
          <cell r="C516">
            <v>10323000</v>
          </cell>
          <cell r="F516" t="str">
            <v>SYS02-08</v>
          </cell>
          <cell r="G516">
            <v>1991000</v>
          </cell>
        </row>
        <row r="517">
          <cell r="B517" t="str">
            <v>SYS03-35</v>
          </cell>
          <cell r="C517">
            <v>10478000</v>
          </cell>
          <cell r="F517" t="str">
            <v>SYS02-09</v>
          </cell>
          <cell r="G517">
            <v>2051000</v>
          </cell>
        </row>
        <row r="518">
          <cell r="B518" t="str">
            <v>SYS03-36</v>
          </cell>
          <cell r="C518">
            <v>10635000</v>
          </cell>
          <cell r="F518" t="str">
            <v>SYS02-10</v>
          </cell>
          <cell r="G518">
            <v>2113000</v>
          </cell>
        </row>
        <row r="519">
          <cell r="B519" t="str">
            <v>SYS03-37</v>
          </cell>
          <cell r="C519">
            <v>10794000</v>
          </cell>
          <cell r="F519" t="str">
            <v>SYS02-11</v>
          </cell>
          <cell r="G519">
            <v>2177000</v>
          </cell>
        </row>
        <row r="520">
          <cell r="B520" t="str">
            <v>SYS03-38</v>
          </cell>
          <cell r="C520">
            <v>10957000</v>
          </cell>
          <cell r="F520" t="str">
            <v>SYS02-12</v>
          </cell>
          <cell r="G520">
            <v>2243000</v>
          </cell>
        </row>
        <row r="521">
          <cell r="B521" t="str">
            <v>SYS03-39</v>
          </cell>
          <cell r="C521">
            <v>11121000</v>
          </cell>
          <cell r="F521" t="str">
            <v>SYS02-13</v>
          </cell>
          <cell r="G521">
            <v>2311000</v>
          </cell>
        </row>
        <row r="522">
          <cell r="B522" t="str">
            <v>SYS03-40</v>
          </cell>
          <cell r="C522">
            <v>11288000</v>
          </cell>
          <cell r="F522" t="str">
            <v>SYS02-14</v>
          </cell>
          <cell r="G522">
            <v>2381000</v>
          </cell>
        </row>
        <row r="523">
          <cell r="B523" t="str">
            <v>SYS04-01</v>
          </cell>
          <cell r="C523">
            <v>5840000</v>
          </cell>
          <cell r="F523" t="str">
            <v>SYS02-15</v>
          </cell>
          <cell r="G523">
            <v>2453000</v>
          </cell>
        </row>
        <row r="524">
          <cell r="B524" t="str">
            <v>SYS04-02</v>
          </cell>
          <cell r="C524">
            <v>5929000</v>
          </cell>
          <cell r="F524" t="str">
            <v>SYS02-16</v>
          </cell>
          <cell r="G524">
            <v>2527000</v>
          </cell>
        </row>
        <row r="525">
          <cell r="B525" t="str">
            <v>SYS04-03</v>
          </cell>
          <cell r="C525">
            <v>6017000</v>
          </cell>
          <cell r="F525" t="str">
            <v>SYS02-17</v>
          </cell>
          <cell r="G525">
            <v>2603000</v>
          </cell>
        </row>
        <row r="526">
          <cell r="B526" t="str">
            <v>SYS04-04</v>
          </cell>
          <cell r="C526">
            <v>6108000</v>
          </cell>
          <cell r="F526" t="str">
            <v>SYS02-18</v>
          </cell>
          <cell r="G526">
            <v>2682000</v>
          </cell>
        </row>
        <row r="527">
          <cell r="B527" t="str">
            <v>SYS04-05</v>
          </cell>
          <cell r="C527">
            <v>6199000</v>
          </cell>
          <cell r="F527" t="str">
            <v>SYS02-19</v>
          </cell>
          <cell r="G527">
            <v>2763000</v>
          </cell>
        </row>
        <row r="528">
          <cell r="B528" t="str">
            <v>SYS04-06</v>
          </cell>
          <cell r="C528">
            <v>6292000</v>
          </cell>
          <cell r="F528" t="str">
            <v>SYS02-20</v>
          </cell>
          <cell r="G528">
            <v>2846000</v>
          </cell>
        </row>
        <row r="529">
          <cell r="B529" t="str">
            <v>SYS04-07</v>
          </cell>
          <cell r="C529">
            <v>6386000</v>
          </cell>
          <cell r="F529" t="str">
            <v>SYS02-21</v>
          </cell>
          <cell r="G529">
            <v>2932000</v>
          </cell>
        </row>
        <row r="530">
          <cell r="B530" t="str">
            <v>SYS04-08</v>
          </cell>
          <cell r="C530">
            <v>6482000</v>
          </cell>
          <cell r="F530" t="str">
            <v>SYS02-22</v>
          </cell>
          <cell r="G530">
            <v>3020000</v>
          </cell>
        </row>
        <row r="531">
          <cell r="B531" t="str">
            <v>SYS04-09</v>
          </cell>
          <cell r="C531">
            <v>6579000</v>
          </cell>
          <cell r="F531" t="str">
            <v>SYS02-23</v>
          </cell>
          <cell r="G531">
            <v>3111000</v>
          </cell>
        </row>
        <row r="532">
          <cell r="B532" t="str">
            <v>SYS04-10</v>
          </cell>
          <cell r="C532">
            <v>6678000</v>
          </cell>
          <cell r="F532" t="str">
            <v>SYS02-24</v>
          </cell>
          <cell r="G532">
            <v>3205000</v>
          </cell>
        </row>
        <row r="533">
          <cell r="B533" t="str">
            <v>SYS04-11</v>
          </cell>
          <cell r="C533">
            <v>6778000</v>
          </cell>
          <cell r="F533" t="str">
            <v>SYS02-25</v>
          </cell>
          <cell r="G533">
            <v>3302000</v>
          </cell>
        </row>
        <row r="534">
          <cell r="B534" t="str">
            <v>SYS04-12</v>
          </cell>
          <cell r="C534">
            <v>6880000</v>
          </cell>
          <cell r="F534" t="str">
            <v>SYS02-26</v>
          </cell>
          <cell r="G534">
            <v>3402000</v>
          </cell>
        </row>
        <row r="535">
          <cell r="B535" t="str">
            <v>SYS04-13</v>
          </cell>
          <cell r="C535">
            <v>6983000</v>
          </cell>
          <cell r="F535" t="str">
            <v>SYS02-27</v>
          </cell>
          <cell r="G535">
            <v>3505000</v>
          </cell>
        </row>
        <row r="536">
          <cell r="B536" t="str">
            <v>SYS04-14</v>
          </cell>
          <cell r="C536">
            <v>7087000</v>
          </cell>
          <cell r="F536" t="str">
            <v>SYS02-28</v>
          </cell>
          <cell r="G536">
            <v>3611000</v>
          </cell>
        </row>
        <row r="537">
          <cell r="B537" t="str">
            <v>SYS04-15</v>
          </cell>
          <cell r="C537">
            <v>7194000</v>
          </cell>
          <cell r="F537" t="str">
            <v>SYS02-29</v>
          </cell>
          <cell r="G537">
            <v>3720000</v>
          </cell>
        </row>
        <row r="538">
          <cell r="B538" t="str">
            <v>SYS04-16</v>
          </cell>
          <cell r="C538">
            <v>7302000</v>
          </cell>
          <cell r="F538" t="str">
            <v>SYS02-30</v>
          </cell>
          <cell r="G538">
            <v>3832000</v>
          </cell>
        </row>
        <row r="539">
          <cell r="B539" t="str">
            <v>SYS04-17</v>
          </cell>
          <cell r="C539">
            <v>7411000</v>
          </cell>
          <cell r="F539" t="str">
            <v>SYS02-31</v>
          </cell>
          <cell r="G539">
            <v>3947000</v>
          </cell>
        </row>
        <row r="540">
          <cell r="B540" t="str">
            <v>SYS04-18</v>
          </cell>
          <cell r="C540">
            <v>7522000</v>
          </cell>
          <cell r="F540" t="str">
            <v>SYS02-32</v>
          </cell>
          <cell r="G540">
            <v>4066000</v>
          </cell>
        </row>
        <row r="541">
          <cell r="B541" t="str">
            <v>SYS04-19</v>
          </cell>
          <cell r="C541">
            <v>7636000</v>
          </cell>
          <cell r="F541" t="str">
            <v>SYS02-33</v>
          </cell>
          <cell r="G541">
            <v>4188000</v>
          </cell>
        </row>
        <row r="542">
          <cell r="B542" t="str">
            <v>SYS04-20</v>
          </cell>
          <cell r="C542">
            <v>7750000</v>
          </cell>
          <cell r="F542" t="str">
            <v>SYS02-34</v>
          </cell>
          <cell r="G542">
            <v>4314000</v>
          </cell>
        </row>
        <row r="543">
          <cell r="B543" t="str">
            <v>SYS04-21</v>
          </cell>
          <cell r="C543">
            <v>7866000</v>
          </cell>
          <cell r="F543" t="str">
            <v>SYS02-35</v>
          </cell>
          <cell r="G543">
            <v>4444000</v>
          </cell>
        </row>
        <row r="544">
          <cell r="B544" t="str">
            <v>SYS04-22</v>
          </cell>
          <cell r="C544">
            <v>7984000</v>
          </cell>
          <cell r="F544" t="str">
            <v>SYS02-36</v>
          </cell>
          <cell r="G544">
            <v>4578000</v>
          </cell>
        </row>
        <row r="545">
          <cell r="B545" t="str">
            <v>SYS04-23</v>
          </cell>
          <cell r="C545">
            <v>8104000</v>
          </cell>
          <cell r="F545" t="str">
            <v>SYS02-37</v>
          </cell>
          <cell r="G545">
            <v>4716000</v>
          </cell>
        </row>
        <row r="546">
          <cell r="B546" t="str">
            <v>SYS04-24</v>
          </cell>
          <cell r="C546">
            <v>8226000</v>
          </cell>
          <cell r="F546" t="str">
            <v>SYS02-38</v>
          </cell>
          <cell r="G546">
            <v>4858000</v>
          </cell>
        </row>
        <row r="547">
          <cell r="B547" t="str">
            <v>SYS04-25</v>
          </cell>
          <cell r="C547">
            <v>8348000</v>
          </cell>
          <cell r="F547" t="str">
            <v>SYS02-39</v>
          </cell>
          <cell r="G547">
            <v>5004000</v>
          </cell>
        </row>
        <row r="548">
          <cell r="B548" t="str">
            <v>SYS04-26</v>
          </cell>
          <cell r="C548">
            <v>8474000</v>
          </cell>
          <cell r="F548" t="str">
            <v>SYS02-40</v>
          </cell>
          <cell r="G548">
            <v>5155000</v>
          </cell>
        </row>
        <row r="549">
          <cell r="B549" t="str">
            <v>SYS04-27</v>
          </cell>
          <cell r="C549">
            <v>8602000</v>
          </cell>
          <cell r="F549" t="str">
            <v>SYS02-41</v>
          </cell>
          <cell r="G549">
            <v>5310000</v>
          </cell>
        </row>
        <row r="550">
          <cell r="B550" t="str">
            <v>SYS04-28</v>
          </cell>
          <cell r="C550">
            <v>8730000</v>
          </cell>
          <cell r="F550" t="str">
            <v>SYS02-42</v>
          </cell>
          <cell r="G550">
            <v>5470000</v>
          </cell>
        </row>
        <row r="551">
          <cell r="B551" t="str">
            <v>SYS04-29</v>
          </cell>
          <cell r="C551">
            <v>8861000</v>
          </cell>
          <cell r="F551" t="str">
            <v>SYS02-43</v>
          </cell>
          <cell r="G551">
            <v>5635000</v>
          </cell>
        </row>
        <row r="552">
          <cell r="B552" t="str">
            <v>SYS04-30</v>
          </cell>
          <cell r="C552">
            <v>8994000</v>
          </cell>
          <cell r="F552" t="str">
            <v>SYS02-44</v>
          </cell>
          <cell r="G552">
            <v>5805000</v>
          </cell>
        </row>
        <row r="553">
          <cell r="B553" t="str">
            <v>SYS04-31</v>
          </cell>
          <cell r="C553">
            <v>9129000</v>
          </cell>
          <cell r="F553" t="str">
            <v>SYS02-45</v>
          </cell>
          <cell r="G553">
            <v>5980000</v>
          </cell>
        </row>
        <row r="554">
          <cell r="B554" t="str">
            <v>SYS04-32</v>
          </cell>
          <cell r="C554">
            <v>9266000</v>
          </cell>
          <cell r="F554" t="str">
            <v>SYS02-46</v>
          </cell>
          <cell r="G554">
            <v>6160000</v>
          </cell>
        </row>
        <row r="555">
          <cell r="B555" t="str">
            <v>SYS04-33</v>
          </cell>
          <cell r="C555">
            <v>9405000</v>
          </cell>
          <cell r="F555" t="str">
            <v>SYS03-01</v>
          </cell>
          <cell r="G555">
            <v>1510000</v>
          </cell>
        </row>
        <row r="556">
          <cell r="B556" t="str">
            <v>SYS04-34</v>
          </cell>
          <cell r="C556">
            <v>9546000</v>
          </cell>
          <cell r="F556" t="str">
            <v>SYS03-02</v>
          </cell>
          <cell r="G556">
            <v>1556000</v>
          </cell>
        </row>
        <row r="557">
          <cell r="B557" t="str">
            <v>SYS04-35</v>
          </cell>
          <cell r="C557">
            <v>9689000</v>
          </cell>
          <cell r="F557" t="str">
            <v>SYS03-03</v>
          </cell>
          <cell r="G557">
            <v>1603000</v>
          </cell>
        </row>
        <row r="558">
          <cell r="B558" t="str">
            <v>SYS04-36</v>
          </cell>
          <cell r="C558">
            <v>9834000</v>
          </cell>
          <cell r="F558" t="str">
            <v>SYS03-04</v>
          </cell>
          <cell r="G558">
            <v>1652000</v>
          </cell>
        </row>
        <row r="559">
          <cell r="B559" t="str">
            <v>SYS04-37</v>
          </cell>
          <cell r="C559">
            <v>9982000</v>
          </cell>
          <cell r="F559" t="str">
            <v>SYS03-05</v>
          </cell>
          <cell r="G559">
            <v>1702000</v>
          </cell>
        </row>
        <row r="560">
          <cell r="B560" t="str">
            <v>SYS04-38</v>
          </cell>
          <cell r="C560">
            <v>10132000</v>
          </cell>
          <cell r="F560" t="str">
            <v>SYS03-06</v>
          </cell>
          <cell r="G560">
            <v>1754000</v>
          </cell>
        </row>
        <row r="561">
          <cell r="B561" t="str">
            <v>SYS04-39</v>
          </cell>
          <cell r="C561">
            <v>10284000</v>
          </cell>
          <cell r="F561" t="str">
            <v>SYS03-07</v>
          </cell>
          <cell r="G561">
            <v>1807000</v>
          </cell>
        </row>
        <row r="562">
          <cell r="B562" t="str">
            <v>SYS04-40</v>
          </cell>
          <cell r="C562">
            <v>10438000</v>
          </cell>
          <cell r="F562" t="str">
            <v>SYS03-08</v>
          </cell>
          <cell r="G562">
            <v>1862000</v>
          </cell>
        </row>
        <row r="563">
          <cell r="B563" t="str">
            <v>SPE01-01</v>
          </cell>
          <cell r="C563">
            <v>5442000</v>
          </cell>
          <cell r="F563" t="str">
            <v>SYS03-09</v>
          </cell>
          <cell r="G563">
            <v>1918000</v>
          </cell>
        </row>
        <row r="564">
          <cell r="B564" t="str">
            <v>SPE01-02</v>
          </cell>
          <cell r="C564">
            <v>5523000</v>
          </cell>
          <cell r="F564" t="str">
            <v>SYS03-10</v>
          </cell>
          <cell r="G564">
            <v>1976000</v>
          </cell>
        </row>
        <row r="565">
          <cell r="B565" t="str">
            <v>SPE01-03</v>
          </cell>
          <cell r="C565">
            <v>5606000</v>
          </cell>
          <cell r="F565" t="str">
            <v>SYS03-11</v>
          </cell>
          <cell r="G565">
            <v>2036000</v>
          </cell>
        </row>
        <row r="566">
          <cell r="B566" t="str">
            <v>SPE01-04</v>
          </cell>
          <cell r="C566">
            <v>5690000</v>
          </cell>
          <cell r="F566" t="str">
            <v>SYS03-12</v>
          </cell>
          <cell r="G566">
            <v>2098000</v>
          </cell>
        </row>
        <row r="567">
          <cell r="B567" t="str">
            <v>SPE01-05</v>
          </cell>
          <cell r="C567">
            <v>5777000</v>
          </cell>
          <cell r="F567" t="str">
            <v>SYS03-13</v>
          </cell>
          <cell r="G567">
            <v>2161000</v>
          </cell>
        </row>
        <row r="568">
          <cell r="B568" t="str">
            <v>SPE01-06</v>
          </cell>
          <cell r="C568">
            <v>5863000</v>
          </cell>
          <cell r="F568" t="str">
            <v>SYS03-14</v>
          </cell>
          <cell r="G568">
            <v>2226000</v>
          </cell>
        </row>
        <row r="569">
          <cell r="B569" t="str">
            <v>SPE01-07</v>
          </cell>
          <cell r="C569">
            <v>5950000</v>
          </cell>
          <cell r="F569" t="str">
            <v>SYS03-15</v>
          </cell>
          <cell r="G569">
            <v>2293000</v>
          </cell>
        </row>
        <row r="570">
          <cell r="B570" t="str">
            <v>SPE01-08</v>
          </cell>
          <cell r="C570">
            <v>6040000</v>
          </cell>
          <cell r="F570" t="str">
            <v>SYS03-16</v>
          </cell>
          <cell r="G570">
            <v>2362000</v>
          </cell>
        </row>
        <row r="571">
          <cell r="B571" t="str">
            <v>SPE01-09</v>
          </cell>
          <cell r="C571">
            <v>6131000</v>
          </cell>
          <cell r="F571" t="str">
            <v>SYS03-17</v>
          </cell>
          <cell r="G571">
            <v>2433000</v>
          </cell>
        </row>
        <row r="572">
          <cell r="B572" t="str">
            <v>SPE01-10</v>
          </cell>
          <cell r="C572">
            <v>6223000</v>
          </cell>
          <cell r="F572" t="str">
            <v>SYS03-18</v>
          </cell>
          <cell r="G572">
            <v>2506000</v>
          </cell>
        </row>
        <row r="573">
          <cell r="B573" t="str">
            <v>SPE01-11</v>
          </cell>
          <cell r="C573">
            <v>6316000</v>
          </cell>
          <cell r="F573" t="str">
            <v>SYS03-19</v>
          </cell>
          <cell r="G573">
            <v>2582000</v>
          </cell>
        </row>
        <row r="574">
          <cell r="B574" t="str">
            <v>SPE01-12</v>
          </cell>
          <cell r="C574">
            <v>6411000</v>
          </cell>
          <cell r="F574" t="str">
            <v>SYS03-20</v>
          </cell>
          <cell r="G574">
            <v>2660000</v>
          </cell>
        </row>
        <row r="575">
          <cell r="B575" t="str">
            <v>SPE01-13</v>
          </cell>
          <cell r="C575">
            <v>6506000</v>
          </cell>
          <cell r="F575" t="str">
            <v>SYS03-21</v>
          </cell>
          <cell r="G575">
            <v>2740000</v>
          </cell>
        </row>
        <row r="576">
          <cell r="B576" t="str">
            <v>SPE01-14</v>
          </cell>
          <cell r="C576">
            <v>6604000</v>
          </cell>
          <cell r="F576" t="str">
            <v>SYS03-22</v>
          </cell>
          <cell r="G576">
            <v>2823000</v>
          </cell>
        </row>
        <row r="577">
          <cell r="B577" t="str">
            <v>SPE01-15</v>
          </cell>
          <cell r="C577">
            <v>6704000</v>
          </cell>
          <cell r="F577" t="str">
            <v>SYS03-23</v>
          </cell>
          <cell r="G577">
            <v>2908000</v>
          </cell>
        </row>
        <row r="578">
          <cell r="B578" t="str">
            <v>SPE01-16</v>
          </cell>
          <cell r="C578">
            <v>6804000</v>
          </cell>
          <cell r="F578" t="str">
            <v>SYS03-24</v>
          </cell>
          <cell r="G578">
            <v>2996000</v>
          </cell>
        </row>
        <row r="579">
          <cell r="B579" t="str">
            <v>SPE01-17</v>
          </cell>
          <cell r="C579">
            <v>6906000</v>
          </cell>
          <cell r="F579" t="str">
            <v>SYS03-25</v>
          </cell>
          <cell r="G579">
            <v>3086000</v>
          </cell>
        </row>
        <row r="580">
          <cell r="B580" t="str">
            <v>SPE01-18</v>
          </cell>
          <cell r="C580">
            <v>7009000</v>
          </cell>
          <cell r="F580" t="str">
            <v>SYS03-26</v>
          </cell>
          <cell r="G580">
            <v>3179000</v>
          </cell>
        </row>
        <row r="581">
          <cell r="B581" t="str">
            <v>SPE01-19</v>
          </cell>
          <cell r="C581">
            <v>7115000</v>
          </cell>
          <cell r="F581" t="str">
            <v>SYS03-27</v>
          </cell>
          <cell r="G581">
            <v>3275000</v>
          </cell>
        </row>
        <row r="582">
          <cell r="B582" t="str">
            <v>SPE01-20</v>
          </cell>
          <cell r="C582">
            <v>7221000</v>
          </cell>
          <cell r="F582" t="str">
            <v>SYS03-28</v>
          </cell>
          <cell r="G582">
            <v>3374000</v>
          </cell>
        </row>
        <row r="583">
          <cell r="B583" t="str">
            <v>SPE01-21</v>
          </cell>
          <cell r="C583">
            <v>7329000</v>
          </cell>
          <cell r="F583" t="str">
            <v>SYS03-29</v>
          </cell>
          <cell r="G583">
            <v>3476000</v>
          </cell>
        </row>
        <row r="584">
          <cell r="B584" t="str">
            <v>SPE01-22</v>
          </cell>
          <cell r="C584">
            <v>7439000</v>
          </cell>
          <cell r="F584" t="str">
            <v>SYS03-30</v>
          </cell>
          <cell r="G584">
            <v>3581000</v>
          </cell>
        </row>
        <row r="585">
          <cell r="B585" t="str">
            <v>SPE01-23</v>
          </cell>
          <cell r="C585">
            <v>7551000</v>
          </cell>
          <cell r="F585" t="str">
            <v>SYS03-31</v>
          </cell>
          <cell r="G585">
            <v>3689000</v>
          </cell>
        </row>
        <row r="586">
          <cell r="B586" t="str">
            <v>SPE01-24</v>
          </cell>
          <cell r="C586">
            <v>7664000</v>
          </cell>
          <cell r="F586" t="str">
            <v>SYS03-32</v>
          </cell>
          <cell r="G586">
            <v>3800000</v>
          </cell>
        </row>
        <row r="587">
          <cell r="B587" t="str">
            <v>SPE01-25</v>
          </cell>
          <cell r="C587">
            <v>7780000</v>
          </cell>
          <cell r="F587" t="str">
            <v>SYS03-33</v>
          </cell>
          <cell r="G587">
            <v>3914000</v>
          </cell>
        </row>
        <row r="588">
          <cell r="B588" t="str">
            <v>SPE01-26</v>
          </cell>
          <cell r="C588">
            <v>7896000</v>
          </cell>
          <cell r="F588" t="str">
            <v>SYS03-34</v>
          </cell>
          <cell r="G588">
            <v>4032000</v>
          </cell>
        </row>
        <row r="589">
          <cell r="B589" t="str">
            <v>SPE01-27</v>
          </cell>
          <cell r="C589">
            <v>8015000</v>
          </cell>
          <cell r="F589" t="str">
            <v>SYS03-35</v>
          </cell>
          <cell r="G589">
            <v>4153000</v>
          </cell>
        </row>
        <row r="590">
          <cell r="B590" t="str">
            <v>SPE01-28</v>
          </cell>
          <cell r="C590">
            <v>8135000</v>
          </cell>
          <cell r="F590" t="str">
            <v>SYS03-36</v>
          </cell>
          <cell r="G590">
            <v>4278000</v>
          </cell>
        </row>
        <row r="591">
          <cell r="B591" t="str">
            <v>SPE01-29</v>
          </cell>
          <cell r="C591">
            <v>8256000</v>
          </cell>
          <cell r="F591" t="str">
            <v>SYS03-37</v>
          </cell>
          <cell r="G591">
            <v>4407000</v>
          </cell>
        </row>
        <row r="592">
          <cell r="B592" t="str">
            <v>SPE01-30</v>
          </cell>
          <cell r="C592">
            <v>8380000</v>
          </cell>
          <cell r="F592" t="str">
            <v>SYS03-38</v>
          </cell>
          <cell r="G592">
            <v>4540000</v>
          </cell>
        </row>
        <row r="593">
          <cell r="B593" t="str">
            <v>SPE01-31</v>
          </cell>
          <cell r="C593">
            <v>8506000</v>
          </cell>
          <cell r="F593" t="str">
            <v>SYS03-39</v>
          </cell>
          <cell r="G593">
            <v>4677000</v>
          </cell>
        </row>
        <row r="594">
          <cell r="B594" t="str">
            <v>SPE01-32</v>
          </cell>
          <cell r="C594">
            <v>8633000</v>
          </cell>
          <cell r="F594" t="str">
            <v>SYS03-40</v>
          </cell>
          <cell r="G594">
            <v>4818000</v>
          </cell>
        </row>
        <row r="595">
          <cell r="B595" t="str">
            <v>SPE01-33</v>
          </cell>
          <cell r="C595">
            <v>8763000</v>
          </cell>
          <cell r="F595" t="str">
            <v>SYS03-41</v>
          </cell>
          <cell r="G595">
            <v>4963000</v>
          </cell>
        </row>
        <row r="596">
          <cell r="B596" t="str">
            <v>SPE01-34</v>
          </cell>
          <cell r="C596">
            <v>8894000</v>
          </cell>
          <cell r="F596" t="str">
            <v>SYS03-42</v>
          </cell>
          <cell r="G596">
            <v>5112000</v>
          </cell>
        </row>
        <row r="597">
          <cell r="B597" t="str">
            <v>SPE01-35</v>
          </cell>
          <cell r="C597">
            <v>9028000</v>
          </cell>
          <cell r="F597" t="str">
            <v>SYS03-43</v>
          </cell>
          <cell r="G597">
            <v>5266000</v>
          </cell>
        </row>
        <row r="598">
          <cell r="B598" t="str">
            <v>SPE01-36</v>
          </cell>
          <cell r="C598">
            <v>9163000</v>
          </cell>
          <cell r="F598" t="str">
            <v>SYS03-44</v>
          </cell>
          <cell r="G598">
            <v>5424000</v>
          </cell>
        </row>
        <row r="599">
          <cell r="B599" t="str">
            <v>SPE01-37</v>
          </cell>
          <cell r="C599">
            <v>9301000</v>
          </cell>
          <cell r="F599" t="str">
            <v>SYS03-45</v>
          </cell>
          <cell r="G599">
            <v>5587000</v>
          </cell>
        </row>
        <row r="600">
          <cell r="B600" t="str">
            <v>SPE01-38</v>
          </cell>
          <cell r="C600">
            <v>9440000</v>
          </cell>
          <cell r="F600" t="str">
            <v>SYS03-46</v>
          </cell>
          <cell r="G600">
            <v>5755000</v>
          </cell>
        </row>
        <row r="601">
          <cell r="B601" t="str">
            <v>SPE01-39</v>
          </cell>
          <cell r="C601">
            <v>9582000</v>
          </cell>
          <cell r="F601" t="str">
            <v>SYS04-01</v>
          </cell>
          <cell r="G601">
            <v>1411000</v>
          </cell>
        </row>
        <row r="602">
          <cell r="B602" t="str">
            <v>SPE01-40</v>
          </cell>
          <cell r="C602">
            <v>9725000</v>
          </cell>
          <cell r="F602" t="str">
            <v>SYS04-02</v>
          </cell>
          <cell r="G602">
            <v>1454000</v>
          </cell>
        </row>
        <row r="603">
          <cell r="B603" t="str">
            <v>SPE02-01</v>
          </cell>
          <cell r="C603">
            <v>5078000</v>
          </cell>
          <cell r="F603" t="str">
            <v>SYS04-03</v>
          </cell>
          <cell r="G603">
            <v>1498000</v>
          </cell>
        </row>
        <row r="604">
          <cell r="B604" t="str">
            <v>SPE02-02</v>
          </cell>
          <cell r="C604">
            <v>5156000</v>
          </cell>
          <cell r="F604" t="str">
            <v>SYS04-04</v>
          </cell>
          <cell r="G604">
            <v>1543000</v>
          </cell>
        </row>
        <row r="605">
          <cell r="B605" t="str">
            <v>SPE02-03</v>
          </cell>
          <cell r="C605">
            <v>5233000</v>
          </cell>
          <cell r="F605" t="str">
            <v>SYS04-05</v>
          </cell>
          <cell r="G605">
            <v>1590000</v>
          </cell>
        </row>
        <row r="606">
          <cell r="B606" t="str">
            <v>SPE02-04</v>
          </cell>
          <cell r="C606">
            <v>5311000</v>
          </cell>
          <cell r="F606" t="str">
            <v>SYS04-06</v>
          </cell>
          <cell r="G606">
            <v>1638000</v>
          </cell>
        </row>
        <row r="607">
          <cell r="B607" t="str">
            <v>SPE02-05</v>
          </cell>
          <cell r="C607">
            <v>5391000</v>
          </cell>
          <cell r="F607" t="str">
            <v>SYS04-07</v>
          </cell>
          <cell r="G607">
            <v>1688000</v>
          </cell>
        </row>
        <row r="608">
          <cell r="B608" t="str">
            <v>SPE02-06</v>
          </cell>
          <cell r="C608">
            <v>5471000</v>
          </cell>
          <cell r="F608" t="str">
            <v>SYS04-08</v>
          </cell>
          <cell r="G608">
            <v>1739000</v>
          </cell>
        </row>
        <row r="609">
          <cell r="B609" t="str">
            <v>SPE02-07</v>
          </cell>
          <cell r="C609">
            <v>5554000</v>
          </cell>
          <cell r="F609" t="str">
            <v>SYS04-09</v>
          </cell>
          <cell r="G609">
            <v>1792000</v>
          </cell>
        </row>
        <row r="610">
          <cell r="B610" t="str">
            <v>SPE02-08</v>
          </cell>
          <cell r="C610">
            <v>5637000</v>
          </cell>
          <cell r="F610" t="str">
            <v>SYS04-10</v>
          </cell>
          <cell r="G610">
            <v>1846000</v>
          </cell>
        </row>
        <row r="611">
          <cell r="B611" t="str">
            <v>SPE02-09</v>
          </cell>
          <cell r="C611">
            <v>5721000</v>
          </cell>
          <cell r="F611" t="str">
            <v>SYS04-11</v>
          </cell>
          <cell r="G611">
            <v>1902000</v>
          </cell>
        </row>
        <row r="612">
          <cell r="B612" t="str">
            <v>SPE02-10</v>
          </cell>
          <cell r="C612">
            <v>5807000</v>
          </cell>
          <cell r="F612" t="str">
            <v>SYS04-12</v>
          </cell>
          <cell r="G612">
            <v>1960000</v>
          </cell>
        </row>
        <row r="613">
          <cell r="B613" t="str">
            <v>SPE02-11</v>
          </cell>
          <cell r="C613">
            <v>5895000</v>
          </cell>
          <cell r="F613" t="str">
            <v>SYS04-13</v>
          </cell>
          <cell r="G613">
            <v>2019000</v>
          </cell>
        </row>
        <row r="614">
          <cell r="B614" t="str">
            <v>SPE02-12</v>
          </cell>
          <cell r="C614">
            <v>5983000</v>
          </cell>
          <cell r="F614" t="str">
            <v>SYS04-14</v>
          </cell>
          <cell r="G614">
            <v>2080000</v>
          </cell>
        </row>
        <row r="615">
          <cell r="B615" t="str">
            <v>SPE02-13</v>
          </cell>
          <cell r="C615">
            <v>6073000</v>
          </cell>
          <cell r="F615" t="str">
            <v>SYS04-15</v>
          </cell>
          <cell r="G615">
            <v>2143000</v>
          </cell>
        </row>
        <row r="616">
          <cell r="B616" t="str">
            <v>SPE02-14</v>
          </cell>
          <cell r="C616">
            <v>6164000</v>
          </cell>
          <cell r="F616" t="str">
            <v>SYS04-16</v>
          </cell>
          <cell r="G616">
            <v>2208000</v>
          </cell>
        </row>
        <row r="617">
          <cell r="B617" t="str">
            <v>SPE02-15</v>
          </cell>
          <cell r="C617">
            <v>6255000</v>
          </cell>
          <cell r="F617" t="str">
            <v>SYS04-17</v>
          </cell>
          <cell r="G617">
            <v>2275000</v>
          </cell>
        </row>
        <row r="618">
          <cell r="B618" t="str">
            <v>SPE02-16</v>
          </cell>
          <cell r="C618">
            <v>6350000</v>
          </cell>
          <cell r="F618" t="str">
            <v>SYS04-18</v>
          </cell>
          <cell r="G618">
            <v>2344000</v>
          </cell>
        </row>
        <row r="619">
          <cell r="B619" t="str">
            <v>SPE02-17</v>
          </cell>
          <cell r="C619">
            <v>6445000</v>
          </cell>
          <cell r="F619" t="str">
            <v>SYS04-19</v>
          </cell>
          <cell r="G619">
            <v>2415000</v>
          </cell>
        </row>
        <row r="620">
          <cell r="B620" t="str">
            <v>SPE02-18</v>
          </cell>
          <cell r="C620">
            <v>6542000</v>
          </cell>
          <cell r="F620" t="str">
            <v>SYS04-20</v>
          </cell>
          <cell r="G620">
            <v>2488000</v>
          </cell>
        </row>
        <row r="621">
          <cell r="B621" t="str">
            <v>SPE02-19</v>
          </cell>
          <cell r="C621">
            <v>6640000</v>
          </cell>
          <cell r="F621" t="str">
            <v>SYS04-21</v>
          </cell>
          <cell r="G621">
            <v>2563000</v>
          </cell>
        </row>
        <row r="622">
          <cell r="B622" t="str">
            <v>SPE02-20</v>
          </cell>
          <cell r="C622">
            <v>6739000</v>
          </cell>
          <cell r="F622" t="str">
            <v>SYS04-22</v>
          </cell>
          <cell r="G622">
            <v>2640000</v>
          </cell>
        </row>
        <row r="623">
          <cell r="B623" t="str">
            <v>SPE02-21</v>
          </cell>
          <cell r="C623">
            <v>6840000</v>
          </cell>
          <cell r="F623" t="str">
            <v>SYS04-23</v>
          </cell>
          <cell r="G623">
            <v>2720000</v>
          </cell>
        </row>
        <row r="624">
          <cell r="B624" t="str">
            <v>SPE02-22</v>
          </cell>
          <cell r="C624">
            <v>6943000</v>
          </cell>
          <cell r="F624" t="str">
            <v>SYS04-24</v>
          </cell>
          <cell r="G624">
            <v>2802000</v>
          </cell>
        </row>
        <row r="625">
          <cell r="B625" t="str">
            <v>SPE02-23</v>
          </cell>
          <cell r="C625">
            <v>7047000</v>
          </cell>
          <cell r="F625" t="str">
            <v>SYS04-25</v>
          </cell>
          <cell r="G625">
            <v>2887000</v>
          </cell>
        </row>
        <row r="626">
          <cell r="B626" t="str">
            <v>SPE02-24</v>
          </cell>
          <cell r="C626">
            <v>7153000</v>
          </cell>
          <cell r="F626" t="str">
            <v>SYS04-26</v>
          </cell>
          <cell r="G626">
            <v>2974000</v>
          </cell>
        </row>
        <row r="627">
          <cell r="B627" t="str">
            <v>SPE02-25</v>
          </cell>
          <cell r="C627">
            <v>7260000</v>
          </cell>
          <cell r="F627" t="str">
            <v>SYS04-27</v>
          </cell>
          <cell r="G627">
            <v>3064000</v>
          </cell>
        </row>
        <row r="628">
          <cell r="B628" t="str">
            <v>SPE02-26</v>
          </cell>
          <cell r="C628">
            <v>7369000</v>
          </cell>
          <cell r="F628" t="str">
            <v>SYS04-28</v>
          </cell>
          <cell r="G628">
            <v>3156000</v>
          </cell>
        </row>
        <row r="629">
          <cell r="B629" t="str">
            <v>SPE02-27</v>
          </cell>
          <cell r="C629">
            <v>7479000</v>
          </cell>
          <cell r="F629" t="str">
            <v>SYS04-29</v>
          </cell>
          <cell r="G629">
            <v>3251000</v>
          </cell>
        </row>
        <row r="630">
          <cell r="B630" t="str">
            <v>SPE02-28</v>
          </cell>
          <cell r="C630">
            <v>7591000</v>
          </cell>
          <cell r="F630" t="str">
            <v>SYS04-30</v>
          </cell>
          <cell r="G630">
            <v>3349000</v>
          </cell>
        </row>
        <row r="631">
          <cell r="B631" t="str">
            <v>SPE02-29</v>
          </cell>
          <cell r="C631">
            <v>7706000</v>
          </cell>
          <cell r="F631" t="str">
            <v>SYS04-31</v>
          </cell>
          <cell r="G631">
            <v>3450000</v>
          </cell>
        </row>
        <row r="632">
          <cell r="B632" t="str">
            <v>SPE02-30</v>
          </cell>
          <cell r="C632">
            <v>7821000</v>
          </cell>
          <cell r="F632" t="str">
            <v>SYS04-32</v>
          </cell>
          <cell r="G632">
            <v>3554000</v>
          </cell>
        </row>
        <row r="633">
          <cell r="B633" t="str">
            <v>SPE02-31</v>
          </cell>
          <cell r="C633">
            <v>7939000</v>
          </cell>
          <cell r="F633" t="str">
            <v>SYS04-33</v>
          </cell>
          <cell r="G633">
            <v>3661000</v>
          </cell>
        </row>
        <row r="634">
          <cell r="B634" t="str">
            <v>SPE02-32</v>
          </cell>
          <cell r="C634">
            <v>8058000</v>
          </cell>
          <cell r="F634" t="str">
            <v>SYS04-34</v>
          </cell>
          <cell r="G634">
            <v>3771000</v>
          </cell>
        </row>
        <row r="635">
          <cell r="B635" t="str">
            <v>SPE02-33</v>
          </cell>
          <cell r="C635">
            <v>8178000</v>
          </cell>
          <cell r="F635" t="str">
            <v>SYS04-35</v>
          </cell>
          <cell r="G635">
            <v>3885000</v>
          </cell>
        </row>
        <row r="636">
          <cell r="B636" t="str">
            <v>SPE02-34</v>
          </cell>
          <cell r="C636">
            <v>8301000</v>
          </cell>
          <cell r="F636" t="str">
            <v>SYS04-36</v>
          </cell>
          <cell r="G636">
            <v>4002000</v>
          </cell>
        </row>
        <row r="637">
          <cell r="B637" t="str">
            <v>SPE02-35</v>
          </cell>
          <cell r="C637">
            <v>8426000</v>
          </cell>
          <cell r="F637" t="str">
            <v>SYS04-37</v>
          </cell>
          <cell r="G637">
            <v>4123000</v>
          </cell>
        </row>
        <row r="638">
          <cell r="B638" t="str">
            <v>SPE02-36</v>
          </cell>
          <cell r="C638">
            <v>8552000</v>
          </cell>
          <cell r="F638" t="str">
            <v>SYS04-38</v>
          </cell>
          <cell r="G638">
            <v>4247000</v>
          </cell>
        </row>
        <row r="639">
          <cell r="B639" t="str">
            <v>SPE02-37</v>
          </cell>
          <cell r="C639">
            <v>8680000</v>
          </cell>
          <cell r="F639" t="str">
            <v>SYS04-39</v>
          </cell>
          <cell r="G639">
            <v>4375000</v>
          </cell>
        </row>
        <row r="640">
          <cell r="B640" t="str">
            <v>SPE02-38</v>
          </cell>
          <cell r="C640">
            <v>8810000</v>
          </cell>
          <cell r="F640" t="str">
            <v>SYS04-40</v>
          </cell>
          <cell r="G640">
            <v>4507000</v>
          </cell>
        </row>
        <row r="641">
          <cell r="B641" t="str">
            <v>SPE02-39</v>
          </cell>
          <cell r="C641">
            <v>8942000</v>
          </cell>
          <cell r="F641" t="str">
            <v>SYS04-41</v>
          </cell>
          <cell r="G641">
            <v>4643000</v>
          </cell>
        </row>
        <row r="642">
          <cell r="B642" t="str">
            <v>SPE02-40</v>
          </cell>
          <cell r="C642">
            <v>9076000</v>
          </cell>
          <cell r="F642" t="str">
            <v>SYS04-42</v>
          </cell>
          <cell r="G642">
            <v>4783000</v>
          </cell>
        </row>
        <row r="643">
          <cell r="B643" t="str">
            <v>SPE03-01</v>
          </cell>
          <cell r="C643">
            <v>4639000</v>
          </cell>
          <cell r="F643" t="str">
            <v>SYS04-43</v>
          </cell>
          <cell r="G643">
            <v>4927000</v>
          </cell>
        </row>
        <row r="644">
          <cell r="B644" t="str">
            <v>SPE03-02</v>
          </cell>
          <cell r="C644">
            <v>4710000</v>
          </cell>
          <cell r="F644" t="str">
            <v>SYS04-44</v>
          </cell>
          <cell r="G644">
            <v>5075000</v>
          </cell>
        </row>
        <row r="645">
          <cell r="B645" t="str">
            <v>SPE03-03</v>
          </cell>
          <cell r="C645">
            <v>4780000</v>
          </cell>
          <cell r="F645" t="str">
            <v>SYS04-45</v>
          </cell>
          <cell r="G645">
            <v>5228000</v>
          </cell>
        </row>
        <row r="646">
          <cell r="B646" t="str">
            <v>SPE03-04</v>
          </cell>
          <cell r="C646">
            <v>4851000</v>
          </cell>
          <cell r="F646" t="str">
            <v>SYS04-46</v>
          </cell>
          <cell r="G646">
            <v>5385000</v>
          </cell>
        </row>
        <row r="647">
          <cell r="B647" t="str">
            <v>SPE03-05</v>
          </cell>
          <cell r="C647">
            <v>4924000</v>
          </cell>
          <cell r="F647" t="str">
            <v>SPE01-01</v>
          </cell>
          <cell r="G647">
            <v>1318000</v>
          </cell>
        </row>
        <row r="648">
          <cell r="B648" t="str">
            <v>SPE03-06</v>
          </cell>
          <cell r="C648">
            <v>4998000</v>
          </cell>
          <cell r="F648" t="str">
            <v>SPE01-02</v>
          </cell>
          <cell r="G648">
            <v>1358000</v>
          </cell>
        </row>
        <row r="649">
          <cell r="B649" t="str">
            <v>SPE03-07</v>
          </cell>
          <cell r="C649">
            <v>5073000</v>
          </cell>
          <cell r="F649" t="str">
            <v>SPE01-03</v>
          </cell>
          <cell r="G649">
            <v>1399000</v>
          </cell>
        </row>
        <row r="650">
          <cell r="B650" t="str">
            <v>SPE03-08</v>
          </cell>
          <cell r="C650">
            <v>5149000</v>
          </cell>
          <cell r="F650" t="str">
            <v>SPE01-04</v>
          </cell>
          <cell r="G650">
            <v>1441000</v>
          </cell>
        </row>
        <row r="651">
          <cell r="B651" t="str">
            <v>SPE03-09</v>
          </cell>
          <cell r="C651">
            <v>5226000</v>
          </cell>
          <cell r="F651" t="str">
            <v>SPE01-05</v>
          </cell>
          <cell r="G651">
            <v>1485000</v>
          </cell>
        </row>
        <row r="652">
          <cell r="B652" t="str">
            <v>SPE03-10</v>
          </cell>
          <cell r="C652">
            <v>5305000</v>
          </cell>
          <cell r="F652" t="str">
            <v>SPE01-06</v>
          </cell>
          <cell r="G652">
            <v>1530000</v>
          </cell>
        </row>
        <row r="653">
          <cell r="B653" t="str">
            <v>SPE03-11</v>
          </cell>
          <cell r="C653">
            <v>5385000</v>
          </cell>
          <cell r="F653" t="str">
            <v>SPE01-07</v>
          </cell>
          <cell r="G653">
            <v>1576000</v>
          </cell>
        </row>
        <row r="654">
          <cell r="B654" t="str">
            <v>SPE03-12</v>
          </cell>
          <cell r="C654">
            <v>5466000</v>
          </cell>
          <cell r="F654" t="str">
            <v>SPE01-08</v>
          </cell>
          <cell r="G654">
            <v>1624000</v>
          </cell>
        </row>
        <row r="655">
          <cell r="B655" t="str">
            <v>SPE03-13</v>
          </cell>
          <cell r="C655">
            <v>5547000</v>
          </cell>
          <cell r="F655" t="str">
            <v>SPE01-09</v>
          </cell>
          <cell r="G655">
            <v>1673000</v>
          </cell>
        </row>
        <row r="656">
          <cell r="B656" t="str">
            <v>SPE03-14</v>
          </cell>
          <cell r="C656">
            <v>5630000</v>
          </cell>
          <cell r="F656" t="str">
            <v>SPE01-10</v>
          </cell>
          <cell r="G656">
            <v>1724000</v>
          </cell>
        </row>
        <row r="657">
          <cell r="B657" t="str">
            <v>SPE03-15</v>
          </cell>
          <cell r="C657">
            <v>5715000</v>
          </cell>
          <cell r="F657" t="str">
            <v>SPE01-11</v>
          </cell>
          <cell r="G657">
            <v>1776000</v>
          </cell>
        </row>
        <row r="658">
          <cell r="B658" t="str">
            <v>SPE03-16</v>
          </cell>
          <cell r="C658">
            <v>5800000</v>
          </cell>
          <cell r="F658" t="str">
            <v>SPE01-12</v>
          </cell>
          <cell r="G658">
            <v>1830000</v>
          </cell>
        </row>
        <row r="659">
          <cell r="B659" t="str">
            <v>SPE03-17</v>
          </cell>
          <cell r="C659">
            <v>5888000</v>
          </cell>
          <cell r="F659" t="str">
            <v>SPE01-13</v>
          </cell>
          <cell r="G659">
            <v>1885000</v>
          </cell>
        </row>
        <row r="660">
          <cell r="B660" t="str">
            <v>SPE03-18</v>
          </cell>
          <cell r="C660">
            <v>5976000</v>
          </cell>
          <cell r="F660" t="str">
            <v>SPE01-14</v>
          </cell>
          <cell r="G660">
            <v>1942000</v>
          </cell>
        </row>
        <row r="661">
          <cell r="B661" t="str">
            <v>SPE03-19</v>
          </cell>
          <cell r="C661">
            <v>6066000</v>
          </cell>
          <cell r="F661" t="str">
            <v>SPE01-15</v>
          </cell>
          <cell r="G661">
            <v>2001000</v>
          </cell>
        </row>
        <row r="662">
          <cell r="B662" t="str">
            <v>SPE03-20</v>
          </cell>
          <cell r="C662">
            <v>6157000</v>
          </cell>
          <cell r="F662" t="str">
            <v>SPE01-16</v>
          </cell>
          <cell r="G662">
            <v>2062000</v>
          </cell>
        </row>
        <row r="663">
          <cell r="B663" t="str">
            <v>SPE03-21</v>
          </cell>
          <cell r="C663">
            <v>6249000</v>
          </cell>
          <cell r="F663" t="str">
            <v>SPE01-17</v>
          </cell>
          <cell r="G663">
            <v>2124000</v>
          </cell>
        </row>
        <row r="664">
          <cell r="B664" t="str">
            <v>SPE03-22</v>
          </cell>
          <cell r="C664">
            <v>6343000</v>
          </cell>
          <cell r="F664" t="str">
            <v>SPE01-18</v>
          </cell>
          <cell r="G664">
            <v>2188000</v>
          </cell>
        </row>
        <row r="665">
          <cell r="B665" t="str">
            <v>SPE03-23</v>
          </cell>
          <cell r="C665">
            <v>6437000</v>
          </cell>
          <cell r="F665" t="str">
            <v>SPE01-19</v>
          </cell>
          <cell r="G665">
            <v>2254000</v>
          </cell>
        </row>
        <row r="666">
          <cell r="B666" t="str">
            <v>SPE03-24</v>
          </cell>
          <cell r="C666">
            <v>6535000</v>
          </cell>
          <cell r="F666" t="str">
            <v>SPE01-20</v>
          </cell>
          <cell r="G666">
            <v>2322000</v>
          </cell>
        </row>
        <row r="667">
          <cell r="B667" t="str">
            <v>SPE03-25</v>
          </cell>
          <cell r="C667">
            <v>6632000</v>
          </cell>
          <cell r="F667" t="str">
            <v>SPE01-21</v>
          </cell>
          <cell r="G667">
            <v>2392000</v>
          </cell>
        </row>
        <row r="668">
          <cell r="B668" t="str">
            <v>SPE03-26</v>
          </cell>
          <cell r="C668">
            <v>6732000</v>
          </cell>
          <cell r="F668" t="str">
            <v>SPE01-22</v>
          </cell>
          <cell r="G668">
            <v>2464000</v>
          </cell>
        </row>
        <row r="669">
          <cell r="B669" t="str">
            <v>SPE03-27</v>
          </cell>
          <cell r="C669">
            <v>6832000</v>
          </cell>
          <cell r="F669" t="str">
            <v>SPE01-23</v>
          </cell>
          <cell r="G669">
            <v>2538000</v>
          </cell>
        </row>
        <row r="670">
          <cell r="B670" t="str">
            <v>SPE03-28</v>
          </cell>
          <cell r="C670">
            <v>6935000</v>
          </cell>
          <cell r="F670" t="str">
            <v>SPE01-24</v>
          </cell>
          <cell r="G670">
            <v>2615000</v>
          </cell>
        </row>
        <row r="671">
          <cell r="B671" t="str">
            <v>SPE03-29</v>
          </cell>
          <cell r="C671">
            <v>7039000</v>
          </cell>
          <cell r="F671" t="str">
            <v>SPE01-25</v>
          </cell>
          <cell r="G671">
            <v>2694000</v>
          </cell>
        </row>
        <row r="672">
          <cell r="B672" t="str">
            <v>SPE03-30</v>
          </cell>
          <cell r="C672">
            <v>7144000</v>
          </cell>
          <cell r="F672" t="str">
            <v>SPE01-26</v>
          </cell>
          <cell r="G672">
            <v>2775000</v>
          </cell>
        </row>
        <row r="673">
          <cell r="B673" t="str">
            <v>SPE03-31</v>
          </cell>
          <cell r="C673">
            <v>7252000</v>
          </cell>
          <cell r="F673" t="str">
            <v>SPE01-27</v>
          </cell>
          <cell r="G673">
            <v>2859000</v>
          </cell>
        </row>
        <row r="674">
          <cell r="B674" t="str">
            <v>SPE03-32</v>
          </cell>
          <cell r="C674">
            <v>7361000</v>
          </cell>
          <cell r="F674" t="str">
            <v>SPE01-28</v>
          </cell>
          <cell r="G674">
            <v>2945000</v>
          </cell>
        </row>
        <row r="675">
          <cell r="B675" t="str">
            <v>SPE03-33</v>
          </cell>
          <cell r="C675">
            <v>7471000</v>
          </cell>
          <cell r="F675" t="str">
            <v>SPE01-29</v>
          </cell>
          <cell r="G675">
            <v>3034000</v>
          </cell>
        </row>
        <row r="676">
          <cell r="B676" t="str">
            <v>SPE03-34</v>
          </cell>
          <cell r="C676">
            <v>7583000</v>
          </cell>
          <cell r="F676" t="str">
            <v>SPE01-30</v>
          </cell>
          <cell r="G676">
            <v>3126000</v>
          </cell>
        </row>
        <row r="677">
          <cell r="B677" t="str">
            <v>SPE03-35</v>
          </cell>
          <cell r="C677">
            <v>7697000</v>
          </cell>
          <cell r="F677" t="str">
            <v>SPE01-31</v>
          </cell>
          <cell r="G677">
            <v>3220000</v>
          </cell>
        </row>
        <row r="678">
          <cell r="B678" t="str">
            <v>SPE03-36</v>
          </cell>
          <cell r="C678">
            <v>7813000</v>
          </cell>
          <cell r="F678" t="str">
            <v>SPE01-32</v>
          </cell>
          <cell r="G678">
            <v>3317000</v>
          </cell>
        </row>
        <row r="679">
          <cell r="B679" t="str">
            <v>SPE03-37</v>
          </cell>
          <cell r="C679">
            <v>7930000</v>
          </cell>
          <cell r="F679" t="str">
            <v>SPE01-33</v>
          </cell>
          <cell r="G679">
            <v>3417000</v>
          </cell>
        </row>
        <row r="680">
          <cell r="B680" t="str">
            <v>SPE03-38</v>
          </cell>
          <cell r="C680">
            <v>8049000</v>
          </cell>
          <cell r="F680" t="str">
            <v>SPE01-34</v>
          </cell>
          <cell r="G680">
            <v>3520000</v>
          </cell>
        </row>
        <row r="681">
          <cell r="B681" t="str">
            <v>SPE03-39</v>
          </cell>
          <cell r="C681">
            <v>8169000</v>
          </cell>
          <cell r="F681" t="str">
            <v>SPE01-35</v>
          </cell>
          <cell r="G681">
            <v>3626000</v>
          </cell>
        </row>
        <row r="682">
          <cell r="B682" t="str">
            <v>SPE03-40</v>
          </cell>
          <cell r="C682">
            <v>8292000</v>
          </cell>
          <cell r="F682" t="str">
            <v>SPE01-36</v>
          </cell>
          <cell r="G682">
            <v>3735000</v>
          </cell>
        </row>
        <row r="683">
          <cell r="B683" t="str">
            <v>SPE04-01</v>
          </cell>
          <cell r="C683">
            <v>4234000</v>
          </cell>
          <cell r="F683" t="str">
            <v>SPE01-37</v>
          </cell>
          <cell r="G683">
            <v>3848000</v>
          </cell>
        </row>
        <row r="684">
          <cell r="B684" t="str">
            <v>SPE04-02</v>
          </cell>
          <cell r="C684">
            <v>4298000</v>
          </cell>
          <cell r="F684" t="str">
            <v>SPE01-38</v>
          </cell>
          <cell r="G684">
            <v>3964000</v>
          </cell>
        </row>
        <row r="685">
          <cell r="B685" t="str">
            <v>SPE04-03</v>
          </cell>
          <cell r="C685">
            <v>4362000</v>
          </cell>
          <cell r="F685" t="str">
            <v>SPE01-39</v>
          </cell>
          <cell r="G685">
            <v>4083000</v>
          </cell>
        </row>
        <row r="686">
          <cell r="B686" t="str">
            <v>SPE04-04</v>
          </cell>
          <cell r="C686">
            <v>4428000</v>
          </cell>
          <cell r="F686" t="str">
            <v>SPE01-40</v>
          </cell>
          <cell r="G686">
            <v>4206000</v>
          </cell>
        </row>
        <row r="687">
          <cell r="B687" t="str">
            <v>SPE04-05</v>
          </cell>
          <cell r="C687">
            <v>4494000</v>
          </cell>
          <cell r="F687" t="str">
            <v>SPE01-41</v>
          </cell>
          <cell r="G687">
            <v>4333000</v>
          </cell>
        </row>
        <row r="688">
          <cell r="B688" t="str">
            <v>SPE04-06</v>
          </cell>
          <cell r="C688">
            <v>4562000</v>
          </cell>
          <cell r="F688" t="str">
            <v>SPE01-42</v>
          </cell>
          <cell r="G688">
            <v>4463000</v>
          </cell>
        </row>
        <row r="689">
          <cell r="B689" t="str">
            <v>SPE04-07</v>
          </cell>
          <cell r="C689">
            <v>4630000</v>
          </cell>
          <cell r="F689" t="str">
            <v>SPE01-43</v>
          </cell>
          <cell r="G689">
            <v>4597000</v>
          </cell>
        </row>
        <row r="690">
          <cell r="B690" t="str">
            <v>SPE04-08</v>
          </cell>
          <cell r="C690">
            <v>4699000</v>
          </cell>
          <cell r="F690" t="str">
            <v>SPE01-44</v>
          </cell>
          <cell r="G690">
            <v>4735000</v>
          </cell>
        </row>
        <row r="691">
          <cell r="B691" t="str">
            <v>SPE04-09</v>
          </cell>
          <cell r="C691">
            <v>4770000</v>
          </cell>
          <cell r="F691" t="str">
            <v>SPE01-45</v>
          </cell>
          <cell r="G691">
            <v>4878000</v>
          </cell>
        </row>
        <row r="692">
          <cell r="B692" t="str">
            <v>SPE04-10</v>
          </cell>
          <cell r="C692">
            <v>4841000</v>
          </cell>
          <cell r="F692" t="str">
            <v>SPE01-46</v>
          </cell>
          <cell r="G692">
            <v>5025000</v>
          </cell>
        </row>
        <row r="693">
          <cell r="B693" t="str">
            <v>SPE04-11</v>
          </cell>
          <cell r="C693">
            <v>4914000</v>
          </cell>
          <cell r="F693" t="str">
            <v>SPE02-01</v>
          </cell>
          <cell r="G693">
            <v>1231000</v>
          </cell>
        </row>
        <row r="694">
          <cell r="B694" t="str">
            <v>SPE04-12</v>
          </cell>
          <cell r="C694">
            <v>4988000</v>
          </cell>
          <cell r="F694" t="str">
            <v>SPE02-02</v>
          </cell>
          <cell r="G694">
            <v>1268000</v>
          </cell>
        </row>
        <row r="695">
          <cell r="B695" t="str">
            <v>SPE04-13</v>
          </cell>
          <cell r="C695">
            <v>5063000</v>
          </cell>
          <cell r="F695" t="str">
            <v>SPE02-03</v>
          </cell>
          <cell r="G695">
            <v>1307000</v>
          </cell>
        </row>
        <row r="696">
          <cell r="B696" t="str">
            <v>SPE04-14</v>
          </cell>
          <cell r="C696">
            <v>5139000</v>
          </cell>
          <cell r="F696" t="str">
            <v>SPE02-04</v>
          </cell>
          <cell r="G696">
            <v>1347000</v>
          </cell>
        </row>
        <row r="697">
          <cell r="B697" t="str">
            <v>SPE04-15</v>
          </cell>
          <cell r="C697">
            <v>5216000</v>
          </cell>
          <cell r="F697" t="str">
            <v>SPE02-05</v>
          </cell>
          <cell r="G697">
            <v>1388000</v>
          </cell>
        </row>
        <row r="698">
          <cell r="B698" t="str">
            <v>SPE04-16</v>
          </cell>
          <cell r="C698">
            <v>5294000</v>
          </cell>
          <cell r="F698" t="str">
            <v>SPE02-06</v>
          </cell>
          <cell r="G698">
            <v>1430000</v>
          </cell>
        </row>
        <row r="699">
          <cell r="B699" t="str">
            <v>SPE04-17</v>
          </cell>
          <cell r="C699">
            <v>5374000</v>
          </cell>
          <cell r="F699" t="str">
            <v>SPE02-07</v>
          </cell>
          <cell r="G699">
            <v>1473000</v>
          </cell>
        </row>
        <row r="700">
          <cell r="B700" t="str">
            <v>SPE04-18</v>
          </cell>
          <cell r="C700">
            <v>5454000</v>
          </cell>
          <cell r="F700" t="str">
            <v>SPE02-08</v>
          </cell>
          <cell r="G700">
            <v>1518000</v>
          </cell>
        </row>
        <row r="701">
          <cell r="B701" t="str">
            <v>SPE04-19</v>
          </cell>
          <cell r="C701">
            <v>5536000</v>
          </cell>
          <cell r="F701" t="str">
            <v>SPE02-09</v>
          </cell>
          <cell r="G701">
            <v>1564000</v>
          </cell>
        </row>
        <row r="702">
          <cell r="B702" t="str">
            <v>SPE04-20</v>
          </cell>
          <cell r="C702">
            <v>5619000</v>
          </cell>
          <cell r="F702" t="str">
            <v>SPE02-10</v>
          </cell>
          <cell r="G702">
            <v>1611000</v>
          </cell>
        </row>
        <row r="703">
          <cell r="B703" t="str">
            <v>SPE04-21</v>
          </cell>
          <cell r="C703">
            <v>5703000</v>
          </cell>
          <cell r="F703" t="str">
            <v>SPE02-11</v>
          </cell>
          <cell r="G703">
            <v>1660000</v>
          </cell>
        </row>
        <row r="704">
          <cell r="B704" t="str">
            <v>SPE04-22</v>
          </cell>
          <cell r="C704">
            <v>5789000</v>
          </cell>
          <cell r="F704" t="str">
            <v>SPE02-12</v>
          </cell>
          <cell r="G704">
            <v>1710000</v>
          </cell>
        </row>
        <row r="705">
          <cell r="B705" t="str">
            <v>SPE04-23</v>
          </cell>
          <cell r="C705">
            <v>5875000</v>
          </cell>
          <cell r="F705" t="str">
            <v>SPE02-13</v>
          </cell>
          <cell r="G705">
            <v>1762000</v>
          </cell>
        </row>
        <row r="706">
          <cell r="B706" t="str">
            <v>SPE04-24</v>
          </cell>
          <cell r="C706">
            <v>5964000</v>
          </cell>
          <cell r="F706" t="str">
            <v>SPE02-14</v>
          </cell>
          <cell r="G706">
            <v>1815000</v>
          </cell>
        </row>
        <row r="707">
          <cell r="B707" t="str">
            <v>SPE04-25</v>
          </cell>
          <cell r="C707">
            <v>6053000</v>
          </cell>
          <cell r="F707" t="str">
            <v>SPE02-15</v>
          </cell>
          <cell r="G707">
            <v>1870000</v>
          </cell>
        </row>
        <row r="708">
          <cell r="B708" t="str">
            <v>SPE04-26</v>
          </cell>
          <cell r="C708">
            <v>6144000</v>
          </cell>
          <cell r="F708" t="str">
            <v>SPE02-16</v>
          </cell>
          <cell r="G708">
            <v>1927000</v>
          </cell>
        </row>
        <row r="709">
          <cell r="B709" t="str">
            <v>SPE04-27</v>
          </cell>
          <cell r="C709">
            <v>6236000</v>
          </cell>
          <cell r="F709" t="str">
            <v>SPE02-17</v>
          </cell>
          <cell r="G709">
            <v>1985000</v>
          </cell>
        </row>
        <row r="710">
          <cell r="B710" t="str">
            <v>SPE04-28</v>
          </cell>
          <cell r="C710">
            <v>6329000</v>
          </cell>
          <cell r="F710" t="str">
            <v>SPE02-18</v>
          </cell>
          <cell r="G710">
            <v>2045000</v>
          </cell>
        </row>
        <row r="711">
          <cell r="B711" t="str">
            <v>SPE04-29</v>
          </cell>
          <cell r="C711">
            <v>6425000</v>
          </cell>
          <cell r="F711" t="str">
            <v>SPE02-19</v>
          </cell>
          <cell r="G711">
            <v>2107000</v>
          </cell>
        </row>
        <row r="712">
          <cell r="B712" t="str">
            <v>SPE04-30</v>
          </cell>
          <cell r="C712">
            <v>6521000</v>
          </cell>
          <cell r="F712" t="str">
            <v>SPE02-20</v>
          </cell>
          <cell r="G712">
            <v>2171000</v>
          </cell>
        </row>
        <row r="713">
          <cell r="B713" t="str">
            <v>SPE04-31</v>
          </cell>
          <cell r="C713">
            <v>6619000</v>
          </cell>
          <cell r="F713" t="str">
            <v>SPE02-21</v>
          </cell>
          <cell r="G713">
            <v>2237000</v>
          </cell>
        </row>
        <row r="714">
          <cell r="B714" t="str">
            <v>SPE04-32</v>
          </cell>
          <cell r="C714">
            <v>6717000</v>
          </cell>
          <cell r="F714" t="str">
            <v>SPE02-22</v>
          </cell>
          <cell r="G714">
            <v>2305000</v>
          </cell>
        </row>
        <row r="715">
          <cell r="B715" t="str">
            <v>SPE04-33</v>
          </cell>
          <cell r="C715">
            <v>6818000</v>
          </cell>
          <cell r="F715" t="str">
            <v>SPE02-23</v>
          </cell>
          <cell r="G715">
            <v>2375000</v>
          </cell>
        </row>
        <row r="716">
          <cell r="B716" t="str">
            <v>SPE04-34</v>
          </cell>
          <cell r="C716">
            <v>6921000</v>
          </cell>
          <cell r="F716" t="str">
            <v>SPE02-24</v>
          </cell>
          <cell r="G716">
            <v>2447000</v>
          </cell>
        </row>
        <row r="717">
          <cell r="B717" t="str">
            <v>SPE04-35</v>
          </cell>
          <cell r="C717">
            <v>7025000</v>
          </cell>
          <cell r="F717" t="str">
            <v>SPE02-25</v>
          </cell>
          <cell r="G717">
            <v>2521000</v>
          </cell>
        </row>
        <row r="718">
          <cell r="B718" t="str">
            <v>SPE04-36</v>
          </cell>
          <cell r="C718">
            <v>7129000</v>
          </cell>
          <cell r="F718" t="str">
            <v>SPE02-26</v>
          </cell>
          <cell r="G718">
            <v>2597000</v>
          </cell>
        </row>
        <row r="719">
          <cell r="B719" t="str">
            <v>SPE04-37</v>
          </cell>
          <cell r="C719">
            <v>7237000</v>
          </cell>
          <cell r="F719" t="str">
            <v>SPE02-27</v>
          </cell>
          <cell r="G719">
            <v>2675000</v>
          </cell>
        </row>
        <row r="720">
          <cell r="B720" t="str">
            <v>SPE04-38</v>
          </cell>
          <cell r="C720">
            <v>7345000</v>
          </cell>
          <cell r="F720" t="str">
            <v>SPE02-28</v>
          </cell>
          <cell r="G720">
            <v>2756000</v>
          </cell>
        </row>
        <row r="721">
          <cell r="B721" t="str">
            <v>SPE04-39</v>
          </cell>
          <cell r="C721">
            <v>7455000</v>
          </cell>
          <cell r="F721" t="str">
            <v>SPE02-29</v>
          </cell>
          <cell r="G721">
            <v>2839000</v>
          </cell>
        </row>
        <row r="722">
          <cell r="B722" t="str">
            <v>SPE04-40</v>
          </cell>
          <cell r="C722">
            <v>7568000</v>
          </cell>
          <cell r="F722" t="str">
            <v>SPE02-30</v>
          </cell>
          <cell r="G722">
            <v>2925000</v>
          </cell>
        </row>
        <row r="723">
          <cell r="B723" t="str">
            <v>BAS01-01</v>
          </cell>
          <cell r="C723">
            <v>3861000</v>
          </cell>
          <cell r="F723" t="str">
            <v>SPE02-31</v>
          </cell>
          <cell r="G723">
            <v>3013000</v>
          </cell>
        </row>
        <row r="724">
          <cell r="B724" t="str">
            <v>BAS01-02</v>
          </cell>
          <cell r="C724">
            <v>3920000</v>
          </cell>
          <cell r="F724" t="str">
            <v>SPE02-32</v>
          </cell>
          <cell r="G724">
            <v>3104000</v>
          </cell>
        </row>
        <row r="725">
          <cell r="B725" t="str">
            <v>BAS01-03</v>
          </cell>
          <cell r="C725">
            <v>3978000</v>
          </cell>
          <cell r="F725" t="str">
            <v>SPE02-33</v>
          </cell>
          <cell r="G725">
            <v>3198000</v>
          </cell>
        </row>
        <row r="726">
          <cell r="B726" t="str">
            <v>BAS01-04</v>
          </cell>
          <cell r="C726">
            <v>4038000</v>
          </cell>
          <cell r="F726" t="str">
            <v>SPE02-34</v>
          </cell>
          <cell r="G726">
            <v>3294000</v>
          </cell>
        </row>
        <row r="727">
          <cell r="B727" t="str">
            <v>BAS01-05</v>
          </cell>
          <cell r="C727">
            <v>4098000</v>
          </cell>
          <cell r="F727" t="str">
            <v>SPE02-35</v>
          </cell>
          <cell r="G727">
            <v>3393000</v>
          </cell>
        </row>
        <row r="728">
          <cell r="B728" t="str">
            <v>BAS01-06</v>
          </cell>
          <cell r="C728">
            <v>4159000</v>
          </cell>
          <cell r="F728" t="str">
            <v>SPE02-36</v>
          </cell>
          <cell r="G728">
            <v>3495000</v>
          </cell>
        </row>
        <row r="729">
          <cell r="B729" t="str">
            <v>BAS01-07</v>
          </cell>
          <cell r="C729">
            <v>4222000</v>
          </cell>
          <cell r="F729" t="str">
            <v>SPE02-37</v>
          </cell>
          <cell r="G729">
            <v>3600000</v>
          </cell>
        </row>
        <row r="730">
          <cell r="B730" t="str">
            <v>BAS01-08</v>
          </cell>
          <cell r="C730">
            <v>4285000</v>
          </cell>
          <cell r="F730" t="str">
            <v>SPE02-38</v>
          </cell>
          <cell r="G730">
            <v>3708000</v>
          </cell>
        </row>
        <row r="731">
          <cell r="B731" t="str">
            <v>BAS01-09</v>
          </cell>
          <cell r="C731">
            <v>4350000</v>
          </cell>
          <cell r="F731" t="str">
            <v>SPE02-39</v>
          </cell>
          <cell r="G731">
            <v>3820000</v>
          </cell>
        </row>
        <row r="732">
          <cell r="B732" t="str">
            <v>BAS01-10</v>
          </cell>
          <cell r="C732">
            <v>4415000</v>
          </cell>
          <cell r="F732" t="str">
            <v>SPE02-40</v>
          </cell>
          <cell r="G732">
            <v>3935000</v>
          </cell>
        </row>
        <row r="733">
          <cell r="B733" t="str">
            <v>BAS01-11</v>
          </cell>
          <cell r="C733">
            <v>4480000</v>
          </cell>
          <cell r="F733" t="str">
            <v>SPE02-41</v>
          </cell>
          <cell r="G733">
            <v>4054000</v>
          </cell>
        </row>
        <row r="734">
          <cell r="B734" t="str">
            <v>BAS01-12</v>
          </cell>
          <cell r="C734">
            <v>4548000</v>
          </cell>
          <cell r="F734" t="str">
            <v>SPE02-42</v>
          </cell>
          <cell r="G734">
            <v>4176000</v>
          </cell>
        </row>
        <row r="735">
          <cell r="B735" t="str">
            <v>BAS01-13</v>
          </cell>
          <cell r="C735">
            <v>4617000</v>
          </cell>
          <cell r="F735" t="str">
            <v>SPE02-43</v>
          </cell>
          <cell r="G735">
            <v>4302000</v>
          </cell>
        </row>
        <row r="736">
          <cell r="B736" t="str">
            <v>BAS01-14</v>
          </cell>
          <cell r="C736">
            <v>4686000</v>
          </cell>
          <cell r="F736" t="str">
            <v>SPE02-44</v>
          </cell>
          <cell r="G736">
            <v>4432000</v>
          </cell>
        </row>
        <row r="737">
          <cell r="B737" t="str">
            <v>BAS01-15</v>
          </cell>
          <cell r="C737">
            <v>4756000</v>
          </cell>
          <cell r="F737" t="str">
            <v>SPE02-45</v>
          </cell>
          <cell r="G737">
            <v>4565000</v>
          </cell>
        </row>
        <row r="738">
          <cell r="B738" t="str">
            <v>BAS01-16</v>
          </cell>
          <cell r="C738">
            <v>4828000</v>
          </cell>
          <cell r="F738" t="str">
            <v>SPE02-46</v>
          </cell>
          <cell r="G738">
            <v>4702000</v>
          </cell>
        </row>
        <row r="739">
          <cell r="B739" t="str">
            <v>BAS01-17</v>
          </cell>
          <cell r="C739">
            <v>4899000</v>
          </cell>
          <cell r="F739" t="str">
            <v>SPE03-01</v>
          </cell>
          <cell r="G739">
            <v>1150000</v>
          </cell>
        </row>
        <row r="740">
          <cell r="B740" t="str">
            <v>BAS01-18</v>
          </cell>
          <cell r="C740">
            <v>4973000</v>
          </cell>
          <cell r="F740" t="str">
            <v>SPE03-02</v>
          </cell>
          <cell r="G740">
            <v>1185000</v>
          </cell>
        </row>
        <row r="741">
          <cell r="B741" t="str">
            <v>BAS01-19</v>
          </cell>
          <cell r="C741">
            <v>5048000</v>
          </cell>
          <cell r="F741" t="str">
            <v>SPE03-03</v>
          </cell>
          <cell r="G741">
            <v>1221000</v>
          </cell>
        </row>
        <row r="742">
          <cell r="B742" t="str">
            <v>BAS01-20</v>
          </cell>
          <cell r="C742">
            <v>5123000</v>
          </cell>
          <cell r="F742" t="str">
            <v>SPE03-04</v>
          </cell>
          <cell r="G742">
            <v>1258000</v>
          </cell>
        </row>
        <row r="743">
          <cell r="B743" t="str">
            <v>BAS01-21</v>
          </cell>
          <cell r="C743">
            <v>5200000</v>
          </cell>
          <cell r="F743" t="str">
            <v>SPE03-05</v>
          </cell>
          <cell r="G743">
            <v>1296000</v>
          </cell>
        </row>
        <row r="744">
          <cell r="B744" t="str">
            <v>BAS01-22</v>
          </cell>
          <cell r="C744">
            <v>5278000</v>
          </cell>
          <cell r="F744" t="str">
            <v>SPE03-06</v>
          </cell>
          <cell r="G744">
            <v>1335000</v>
          </cell>
        </row>
        <row r="745">
          <cell r="B745" t="str">
            <v>BAS01-23</v>
          </cell>
          <cell r="C745">
            <v>5358000</v>
          </cell>
          <cell r="F745" t="str">
            <v>SPE03-07</v>
          </cell>
          <cell r="G745">
            <v>1376000</v>
          </cell>
        </row>
        <row r="746">
          <cell r="B746" t="str">
            <v>BAS01-24</v>
          </cell>
          <cell r="C746">
            <v>5437000</v>
          </cell>
          <cell r="F746" t="str">
            <v>SPE03-08</v>
          </cell>
          <cell r="G746">
            <v>1418000</v>
          </cell>
        </row>
        <row r="747">
          <cell r="B747" t="str">
            <v>BAS01-25</v>
          </cell>
          <cell r="C747">
            <v>5519000</v>
          </cell>
          <cell r="F747" t="str">
            <v>SPE03-09</v>
          </cell>
          <cell r="G747">
            <v>1461000</v>
          </cell>
        </row>
        <row r="748">
          <cell r="B748" t="str">
            <v>BAS01-26</v>
          </cell>
          <cell r="C748">
            <v>5602000</v>
          </cell>
          <cell r="F748" t="str">
            <v>SPE03-10</v>
          </cell>
          <cell r="G748">
            <v>1505000</v>
          </cell>
        </row>
        <row r="749">
          <cell r="B749" t="str">
            <v>BAS01-27</v>
          </cell>
          <cell r="C749">
            <v>5686000</v>
          </cell>
          <cell r="F749" t="str">
            <v>SPE03-11</v>
          </cell>
          <cell r="G749">
            <v>1551000</v>
          </cell>
        </row>
        <row r="750">
          <cell r="B750" t="str">
            <v>BAS01-28</v>
          </cell>
          <cell r="C750">
            <v>5771000</v>
          </cell>
          <cell r="F750" t="str">
            <v>SPE03-12</v>
          </cell>
          <cell r="G750">
            <v>1598000</v>
          </cell>
        </row>
        <row r="751">
          <cell r="B751" t="str">
            <v>BAS01-29</v>
          </cell>
          <cell r="C751">
            <v>5858000</v>
          </cell>
          <cell r="F751" t="str">
            <v>SPE03-13</v>
          </cell>
          <cell r="G751">
            <v>1646000</v>
          </cell>
        </row>
        <row r="752">
          <cell r="B752" t="str">
            <v>BAS01-30</v>
          </cell>
          <cell r="C752">
            <v>5946000</v>
          </cell>
          <cell r="F752" t="str">
            <v>SPE03-14</v>
          </cell>
          <cell r="G752">
            <v>1696000</v>
          </cell>
        </row>
        <row r="753">
          <cell r="B753" t="str">
            <v>BAS01-31</v>
          </cell>
          <cell r="C753">
            <v>6035000</v>
          </cell>
          <cell r="F753" t="str">
            <v>SPE03-15</v>
          </cell>
          <cell r="G753">
            <v>1747000</v>
          </cell>
        </row>
        <row r="754">
          <cell r="B754" t="str">
            <v>BAS01-32</v>
          </cell>
          <cell r="C754">
            <v>6125000</v>
          </cell>
          <cell r="F754" t="str">
            <v>SPE03-16</v>
          </cell>
          <cell r="G754">
            <v>1800000</v>
          </cell>
        </row>
        <row r="755">
          <cell r="B755" t="str">
            <v>BAS01-33</v>
          </cell>
          <cell r="C755">
            <v>6217000</v>
          </cell>
          <cell r="F755" t="str">
            <v>SPE03-17</v>
          </cell>
          <cell r="G755">
            <v>1854000</v>
          </cell>
        </row>
        <row r="756">
          <cell r="B756" t="str">
            <v>BAS01-34</v>
          </cell>
          <cell r="C756">
            <v>6310000</v>
          </cell>
          <cell r="F756" t="str">
            <v>SPE03-18</v>
          </cell>
          <cell r="G756">
            <v>1910000</v>
          </cell>
        </row>
        <row r="757">
          <cell r="B757" t="str">
            <v>BAS01-35</v>
          </cell>
          <cell r="C757">
            <v>6405000</v>
          </cell>
          <cell r="F757" t="str">
            <v>SPE03-19</v>
          </cell>
          <cell r="G757">
            <v>1968000</v>
          </cell>
        </row>
        <row r="758">
          <cell r="B758" t="str">
            <v>BAS01-36</v>
          </cell>
          <cell r="C758">
            <v>6501000</v>
          </cell>
          <cell r="F758" t="str">
            <v>SPE03-20</v>
          </cell>
          <cell r="G758">
            <v>2028000</v>
          </cell>
        </row>
        <row r="759">
          <cell r="B759" t="str">
            <v>BAS01-37</v>
          </cell>
          <cell r="C759">
            <v>6598000</v>
          </cell>
          <cell r="F759" t="str">
            <v>SPE03-21</v>
          </cell>
          <cell r="G759">
            <v>2089000</v>
          </cell>
        </row>
        <row r="760">
          <cell r="B760" t="str">
            <v>BAS01-38</v>
          </cell>
          <cell r="C760">
            <v>6697000</v>
          </cell>
          <cell r="F760" t="str">
            <v>SPE03-22</v>
          </cell>
          <cell r="G760">
            <v>2152000</v>
          </cell>
        </row>
        <row r="761">
          <cell r="B761" t="str">
            <v>BAS01-39</v>
          </cell>
          <cell r="C761">
            <v>6798000</v>
          </cell>
          <cell r="F761" t="str">
            <v>SPE03-23</v>
          </cell>
          <cell r="G761">
            <v>2217000</v>
          </cell>
        </row>
        <row r="762">
          <cell r="B762" t="str">
            <v>BAS01-40</v>
          </cell>
          <cell r="C762">
            <v>6900000</v>
          </cell>
          <cell r="F762" t="str">
            <v>SPE03-24</v>
          </cell>
          <cell r="G762">
            <v>2284000</v>
          </cell>
        </row>
        <row r="763">
          <cell r="B763" t="str">
            <v>BAS02-01</v>
          </cell>
          <cell r="C763">
            <v>3512000</v>
          </cell>
          <cell r="F763" t="str">
            <v>SPE03-25</v>
          </cell>
          <cell r="G763">
            <v>2353000</v>
          </cell>
        </row>
        <row r="764">
          <cell r="B764" t="str">
            <v>BAS02-02</v>
          </cell>
          <cell r="C764">
            <v>3566000</v>
          </cell>
          <cell r="F764" t="str">
            <v>SPE03-26</v>
          </cell>
          <cell r="G764">
            <v>2424000</v>
          </cell>
        </row>
        <row r="765">
          <cell r="B765" t="str">
            <v>BAS02-03</v>
          </cell>
          <cell r="C765">
            <v>3619000</v>
          </cell>
          <cell r="F765" t="str">
            <v>SPE03-27</v>
          </cell>
          <cell r="G765">
            <v>2497000</v>
          </cell>
        </row>
        <row r="766">
          <cell r="B766" t="str">
            <v>BAS02-04</v>
          </cell>
          <cell r="C766">
            <v>3673000</v>
          </cell>
          <cell r="F766" t="str">
            <v>SPE03-28</v>
          </cell>
          <cell r="G766">
            <v>2572000</v>
          </cell>
        </row>
        <row r="767">
          <cell r="B767" t="str">
            <v>BAS02-05</v>
          </cell>
          <cell r="C767">
            <v>3728000</v>
          </cell>
          <cell r="F767" t="str">
            <v>SPE03-29</v>
          </cell>
          <cell r="G767">
            <v>2650000</v>
          </cell>
        </row>
        <row r="768">
          <cell r="B768" t="str">
            <v>BAS02-06</v>
          </cell>
          <cell r="C768">
            <v>3785000</v>
          </cell>
          <cell r="F768" t="str">
            <v>SPE03-30</v>
          </cell>
          <cell r="G768">
            <v>2730000</v>
          </cell>
        </row>
        <row r="769">
          <cell r="B769" t="str">
            <v>BAS02-07</v>
          </cell>
          <cell r="C769">
            <v>3841000</v>
          </cell>
          <cell r="F769" t="str">
            <v>SPE03-31</v>
          </cell>
          <cell r="G769">
            <v>2812000</v>
          </cell>
        </row>
        <row r="770">
          <cell r="B770" t="str">
            <v>BAS02-08</v>
          </cell>
          <cell r="C770">
            <v>3898000</v>
          </cell>
          <cell r="F770" t="str">
            <v>SPE03-32</v>
          </cell>
          <cell r="G770">
            <v>2897000</v>
          </cell>
        </row>
        <row r="771">
          <cell r="B771" t="str">
            <v>BAS02-09</v>
          </cell>
          <cell r="C771">
            <v>3957000</v>
          </cell>
          <cell r="F771" t="str">
            <v>SPE03-33</v>
          </cell>
          <cell r="G771">
            <v>2984000</v>
          </cell>
        </row>
        <row r="772">
          <cell r="B772" t="str">
            <v>BAS02-10</v>
          </cell>
          <cell r="C772">
            <v>4016000</v>
          </cell>
          <cell r="F772" t="str">
            <v>SPE03-34</v>
          </cell>
          <cell r="G772">
            <v>3074000</v>
          </cell>
        </row>
        <row r="773">
          <cell r="B773" t="str">
            <v>BAS02-11</v>
          </cell>
          <cell r="C773">
            <v>4076000</v>
          </cell>
          <cell r="F773" t="str">
            <v>SPE03-35</v>
          </cell>
          <cell r="G773">
            <v>3167000</v>
          </cell>
        </row>
        <row r="774">
          <cell r="B774" t="str">
            <v>BAS02-12</v>
          </cell>
          <cell r="C774">
            <v>4138000</v>
          </cell>
          <cell r="F774" t="str">
            <v>SPE03-36</v>
          </cell>
          <cell r="G774">
            <v>3263000</v>
          </cell>
        </row>
        <row r="775">
          <cell r="B775" t="str">
            <v>BAS02-13</v>
          </cell>
          <cell r="C775">
            <v>4200000</v>
          </cell>
          <cell r="F775" t="str">
            <v>SPE03-37</v>
          </cell>
          <cell r="G775">
            <v>3361000</v>
          </cell>
        </row>
        <row r="776">
          <cell r="B776" t="str">
            <v>BAS02-14</v>
          </cell>
          <cell r="C776">
            <v>4262000</v>
          </cell>
          <cell r="F776" t="str">
            <v>SPE03-38</v>
          </cell>
          <cell r="G776">
            <v>3462000</v>
          </cell>
        </row>
        <row r="777">
          <cell r="B777" t="str">
            <v>BAS02-15</v>
          </cell>
          <cell r="C777">
            <v>4327000</v>
          </cell>
          <cell r="F777" t="str">
            <v>SPE03-39</v>
          </cell>
          <cell r="G777">
            <v>3566000</v>
          </cell>
        </row>
        <row r="778">
          <cell r="B778" t="str">
            <v>BAS02-16</v>
          </cell>
          <cell r="C778">
            <v>4392000</v>
          </cell>
          <cell r="F778" t="str">
            <v>SPE03-40</v>
          </cell>
          <cell r="G778">
            <v>3673000</v>
          </cell>
        </row>
        <row r="779">
          <cell r="B779" t="str">
            <v>BAS02-17</v>
          </cell>
          <cell r="C779">
            <v>4458000</v>
          </cell>
          <cell r="F779" t="str">
            <v>SPE03-41</v>
          </cell>
          <cell r="G779">
            <v>3784000</v>
          </cell>
        </row>
        <row r="780">
          <cell r="B780" t="str">
            <v>BAS02-18</v>
          </cell>
          <cell r="C780">
            <v>4525000</v>
          </cell>
          <cell r="F780" t="str">
            <v>SPE03-42</v>
          </cell>
          <cell r="G780">
            <v>3898000</v>
          </cell>
        </row>
        <row r="781">
          <cell r="B781" t="str">
            <v>BAS02-19</v>
          </cell>
          <cell r="C781">
            <v>4592000</v>
          </cell>
          <cell r="F781" t="str">
            <v>SPE03-43</v>
          </cell>
          <cell r="G781">
            <v>4015000</v>
          </cell>
        </row>
        <row r="782">
          <cell r="B782" t="str">
            <v>BAS02-20</v>
          </cell>
          <cell r="C782">
            <v>4661000</v>
          </cell>
          <cell r="F782" t="str">
            <v>SPE03-44</v>
          </cell>
          <cell r="G782">
            <v>4136000</v>
          </cell>
        </row>
        <row r="783">
          <cell r="B783" t="str">
            <v>BAS02-21</v>
          </cell>
          <cell r="C783">
            <v>4731000</v>
          </cell>
          <cell r="F783" t="str">
            <v>SPE03-45</v>
          </cell>
          <cell r="G783">
            <v>4261000</v>
          </cell>
        </row>
        <row r="784">
          <cell r="B784" t="str">
            <v>BAS02-22</v>
          </cell>
          <cell r="C784">
            <v>4802000</v>
          </cell>
          <cell r="F784" t="str">
            <v>SPE03-46</v>
          </cell>
          <cell r="G784">
            <v>4389000</v>
          </cell>
        </row>
        <row r="785">
          <cell r="B785" t="str">
            <v>BAS02-23</v>
          </cell>
          <cell r="C785">
            <v>4874000</v>
          </cell>
          <cell r="F785" t="str">
            <v>SPE04-01</v>
          </cell>
          <cell r="G785">
            <v>1074000</v>
          </cell>
        </row>
        <row r="786">
          <cell r="B786" t="str">
            <v>BAS02-24</v>
          </cell>
          <cell r="C786">
            <v>4947000</v>
          </cell>
          <cell r="F786" t="str">
            <v>SPE04-02</v>
          </cell>
          <cell r="G786">
            <v>1107000</v>
          </cell>
        </row>
        <row r="787">
          <cell r="B787" t="str">
            <v>BAS02-25</v>
          </cell>
          <cell r="C787">
            <v>5021000</v>
          </cell>
          <cell r="F787" t="str">
            <v>SPE04-03</v>
          </cell>
          <cell r="G787">
            <v>1141000</v>
          </cell>
        </row>
        <row r="788">
          <cell r="B788" t="str">
            <v>BAS02-26</v>
          </cell>
          <cell r="C788">
            <v>5097000</v>
          </cell>
          <cell r="F788" t="str">
            <v>SPE04-04</v>
          </cell>
          <cell r="G788">
            <v>1176000</v>
          </cell>
        </row>
        <row r="789">
          <cell r="B789" t="str">
            <v>BAS02-27</v>
          </cell>
          <cell r="C789">
            <v>5173000</v>
          </cell>
          <cell r="F789" t="str">
            <v>SPE04-05</v>
          </cell>
          <cell r="G789">
            <v>1212000</v>
          </cell>
        </row>
        <row r="790">
          <cell r="B790" t="str">
            <v>BAS02-28</v>
          </cell>
          <cell r="C790">
            <v>5250000</v>
          </cell>
          <cell r="F790" t="str">
            <v>SPE04-06</v>
          </cell>
          <cell r="G790">
            <v>1249000</v>
          </cell>
        </row>
        <row r="791">
          <cell r="B791" t="str">
            <v>BAS02-29</v>
          </cell>
          <cell r="C791">
            <v>5329000</v>
          </cell>
          <cell r="F791" t="str">
            <v>SPE04-07</v>
          </cell>
          <cell r="G791">
            <v>1287000</v>
          </cell>
        </row>
        <row r="792">
          <cell r="B792" t="str">
            <v>BAS02-30</v>
          </cell>
          <cell r="C792">
            <v>5409000</v>
          </cell>
          <cell r="F792" t="str">
            <v>SPE04-08</v>
          </cell>
          <cell r="G792">
            <v>1326000</v>
          </cell>
        </row>
        <row r="793">
          <cell r="B793" t="str">
            <v>BAS02-31</v>
          </cell>
          <cell r="C793">
            <v>5490000</v>
          </cell>
          <cell r="F793" t="str">
            <v>SPE04-09</v>
          </cell>
          <cell r="G793">
            <v>1366000</v>
          </cell>
        </row>
        <row r="794">
          <cell r="B794" t="str">
            <v>BAS02-32</v>
          </cell>
          <cell r="C794">
            <v>5572000</v>
          </cell>
          <cell r="F794" t="str">
            <v>SPE04-10</v>
          </cell>
          <cell r="G794">
            <v>1407000</v>
          </cell>
        </row>
        <row r="795">
          <cell r="B795" t="str">
            <v>BAS02-33</v>
          </cell>
          <cell r="C795">
            <v>5656000</v>
          </cell>
          <cell r="F795" t="str">
            <v>SPE04-11</v>
          </cell>
          <cell r="G795">
            <v>1450000</v>
          </cell>
        </row>
        <row r="796">
          <cell r="B796" t="str">
            <v>BAS02-34</v>
          </cell>
          <cell r="C796">
            <v>5741000</v>
          </cell>
          <cell r="F796" t="str">
            <v>SPE04-12</v>
          </cell>
          <cell r="G796">
            <v>1494000</v>
          </cell>
        </row>
        <row r="797">
          <cell r="B797" t="str">
            <v>BAS02-35</v>
          </cell>
          <cell r="C797">
            <v>5826000</v>
          </cell>
          <cell r="F797" t="str">
            <v>SPE04-13</v>
          </cell>
          <cell r="G797">
            <v>1539000</v>
          </cell>
        </row>
        <row r="798">
          <cell r="B798" t="str">
            <v>BAS02-36</v>
          </cell>
          <cell r="C798">
            <v>5914000</v>
          </cell>
          <cell r="F798" t="str">
            <v>SPE04-14</v>
          </cell>
          <cell r="G798">
            <v>1586000</v>
          </cell>
        </row>
        <row r="799">
          <cell r="B799" t="str">
            <v>BAS02-37</v>
          </cell>
          <cell r="C799">
            <v>6004000</v>
          </cell>
          <cell r="F799" t="str">
            <v>SPE04-15</v>
          </cell>
          <cell r="G799">
            <v>1634000</v>
          </cell>
        </row>
        <row r="800">
          <cell r="B800" t="str">
            <v>BAS02-38</v>
          </cell>
          <cell r="C800">
            <v>6093000</v>
          </cell>
          <cell r="F800" t="str">
            <v>SPE04-16</v>
          </cell>
          <cell r="G800">
            <v>1684000</v>
          </cell>
        </row>
        <row r="801">
          <cell r="B801" t="str">
            <v>BAS02-39</v>
          </cell>
          <cell r="C801">
            <v>6184000</v>
          </cell>
          <cell r="F801" t="str">
            <v>SPE04-17</v>
          </cell>
          <cell r="G801">
            <v>1735000</v>
          </cell>
        </row>
        <row r="802">
          <cell r="B802" t="str">
            <v>BAS02-40</v>
          </cell>
          <cell r="C802">
            <v>6277000</v>
          </cell>
          <cell r="F802" t="str">
            <v>SPE04-18</v>
          </cell>
          <cell r="G802">
            <v>1788000</v>
          </cell>
        </row>
        <row r="803">
          <cell r="B803" t="str">
            <v>BAS03-01</v>
          </cell>
          <cell r="C803">
            <v>3266000</v>
          </cell>
          <cell r="F803" t="str">
            <v>SPE04-19</v>
          </cell>
          <cell r="G803">
            <v>1842000</v>
          </cell>
        </row>
        <row r="804">
          <cell r="B804" t="str">
            <v>BAS03-02</v>
          </cell>
          <cell r="C804">
            <v>3316000</v>
          </cell>
          <cell r="F804" t="str">
            <v>SPE04-20</v>
          </cell>
          <cell r="G804">
            <v>1898000</v>
          </cell>
        </row>
        <row r="805">
          <cell r="B805" t="str">
            <v>BAS03-03</v>
          </cell>
          <cell r="C805">
            <v>3365000</v>
          </cell>
          <cell r="F805" t="str">
            <v>SPE04-21</v>
          </cell>
          <cell r="G805">
            <v>1955000</v>
          </cell>
        </row>
        <row r="806">
          <cell r="B806" t="str">
            <v>BAS03-04</v>
          </cell>
          <cell r="C806">
            <v>3416000</v>
          </cell>
          <cell r="F806" t="str">
            <v>SPE04-22</v>
          </cell>
          <cell r="G806">
            <v>2014000</v>
          </cell>
        </row>
        <row r="807">
          <cell r="B807" t="str">
            <v>BAS03-05</v>
          </cell>
          <cell r="C807">
            <v>3467000</v>
          </cell>
          <cell r="F807" t="str">
            <v>SPE04-23</v>
          </cell>
          <cell r="G807">
            <v>2075000</v>
          </cell>
        </row>
        <row r="808">
          <cell r="B808" t="str">
            <v>BAS03-06</v>
          </cell>
          <cell r="C808">
            <v>3519000</v>
          </cell>
          <cell r="F808" t="str">
            <v>SPE04-24</v>
          </cell>
          <cell r="G808">
            <v>2138000</v>
          </cell>
        </row>
        <row r="809">
          <cell r="B809" t="str">
            <v>BAS03-07</v>
          </cell>
          <cell r="C809">
            <v>3571000</v>
          </cell>
          <cell r="F809" t="str">
            <v>SPE04-25</v>
          </cell>
          <cell r="G809">
            <v>2203000</v>
          </cell>
        </row>
        <row r="810">
          <cell r="B810" t="str">
            <v>BAS03-08</v>
          </cell>
          <cell r="C810">
            <v>3626000</v>
          </cell>
          <cell r="F810" t="str">
            <v>SPE04-26</v>
          </cell>
          <cell r="G810">
            <v>2270000</v>
          </cell>
        </row>
        <row r="811">
          <cell r="B811" t="str">
            <v>BAS03-09</v>
          </cell>
          <cell r="C811">
            <v>3679000</v>
          </cell>
          <cell r="F811" t="str">
            <v>SPE04-27</v>
          </cell>
          <cell r="G811">
            <v>2339000</v>
          </cell>
        </row>
        <row r="812">
          <cell r="B812" t="str">
            <v>BAS03-10</v>
          </cell>
          <cell r="C812">
            <v>3735000</v>
          </cell>
          <cell r="F812" t="str">
            <v>SPE04-28</v>
          </cell>
          <cell r="G812">
            <v>2410000</v>
          </cell>
        </row>
        <row r="813">
          <cell r="B813" t="str">
            <v>BAS03-11</v>
          </cell>
          <cell r="C813">
            <v>3790000</v>
          </cell>
          <cell r="F813" t="str">
            <v>SPE04-29</v>
          </cell>
          <cell r="G813">
            <v>2483000</v>
          </cell>
        </row>
        <row r="814">
          <cell r="B814" t="str">
            <v>BAS03-12</v>
          </cell>
          <cell r="C814">
            <v>3847000</v>
          </cell>
          <cell r="F814" t="str">
            <v>SPE04-30</v>
          </cell>
          <cell r="G814">
            <v>2558000</v>
          </cell>
        </row>
        <row r="815">
          <cell r="B815" t="str">
            <v>BAS03-13</v>
          </cell>
          <cell r="C815">
            <v>3905000</v>
          </cell>
          <cell r="F815" t="str">
            <v>SPE04-31</v>
          </cell>
          <cell r="G815">
            <v>2635000</v>
          </cell>
        </row>
        <row r="816">
          <cell r="B816" t="str">
            <v>BAS03-14</v>
          </cell>
          <cell r="C816">
            <v>3964000</v>
          </cell>
          <cell r="F816" t="str">
            <v>SPE04-32</v>
          </cell>
          <cell r="G816">
            <v>2715000</v>
          </cell>
        </row>
        <row r="817">
          <cell r="B817" t="str">
            <v>BAS03-15</v>
          </cell>
          <cell r="C817">
            <v>4023000</v>
          </cell>
          <cell r="F817" t="str">
            <v>SPE04-33</v>
          </cell>
          <cell r="G817">
            <v>2797000</v>
          </cell>
        </row>
        <row r="818">
          <cell r="B818" t="str">
            <v>BAS03-16</v>
          </cell>
          <cell r="C818">
            <v>4083000</v>
          </cell>
          <cell r="F818" t="str">
            <v>SPE04-34</v>
          </cell>
          <cell r="G818">
            <v>2881000</v>
          </cell>
        </row>
        <row r="819">
          <cell r="B819" t="str">
            <v>BAS03-17</v>
          </cell>
          <cell r="C819">
            <v>4144000</v>
          </cell>
          <cell r="F819" t="str">
            <v>SPE04-35</v>
          </cell>
          <cell r="G819">
            <v>2968000</v>
          </cell>
        </row>
        <row r="820">
          <cell r="B820" t="str">
            <v>BAS03-18</v>
          </cell>
          <cell r="C820">
            <v>4207000</v>
          </cell>
          <cell r="F820" t="str">
            <v>SPE04-36</v>
          </cell>
          <cell r="G820">
            <v>3058000</v>
          </cell>
        </row>
        <row r="821">
          <cell r="B821" t="str">
            <v>BAS03-19</v>
          </cell>
          <cell r="C821">
            <v>4270000</v>
          </cell>
          <cell r="F821" t="str">
            <v>SPE04-37</v>
          </cell>
          <cell r="G821">
            <v>3150000</v>
          </cell>
        </row>
        <row r="822">
          <cell r="B822" t="str">
            <v>BAS03-20</v>
          </cell>
          <cell r="C822">
            <v>4334000</v>
          </cell>
          <cell r="F822" t="str">
            <v>SPE04-38</v>
          </cell>
          <cell r="G822">
            <v>3245000</v>
          </cell>
        </row>
        <row r="823">
          <cell r="B823" t="str">
            <v>BAS03-21</v>
          </cell>
          <cell r="C823">
            <v>4399000</v>
          </cell>
          <cell r="F823" t="str">
            <v>SPE04-39</v>
          </cell>
          <cell r="G823">
            <v>3343000</v>
          </cell>
        </row>
        <row r="824">
          <cell r="B824" t="str">
            <v>BAS03-22</v>
          </cell>
          <cell r="C824">
            <v>4466000</v>
          </cell>
          <cell r="F824" t="str">
            <v>SPE04-40</v>
          </cell>
          <cell r="G824">
            <v>3444000</v>
          </cell>
        </row>
        <row r="825">
          <cell r="B825" t="str">
            <v>BAS03-23</v>
          </cell>
          <cell r="C825">
            <v>4533000</v>
          </cell>
          <cell r="F825" t="str">
            <v>SPE04-41</v>
          </cell>
          <cell r="G825">
            <v>3548000</v>
          </cell>
        </row>
        <row r="826">
          <cell r="B826" t="str">
            <v>BAS03-24</v>
          </cell>
          <cell r="C826">
            <v>4600000</v>
          </cell>
          <cell r="F826" t="str">
            <v>SPE04-42</v>
          </cell>
          <cell r="G826">
            <v>3655000</v>
          </cell>
        </row>
        <row r="827">
          <cell r="B827" t="str">
            <v>BAS03-25</v>
          </cell>
          <cell r="C827">
            <v>4669000</v>
          </cell>
          <cell r="F827" t="str">
            <v>SPE04-43</v>
          </cell>
          <cell r="G827">
            <v>3765000</v>
          </cell>
        </row>
        <row r="828">
          <cell r="B828" t="str">
            <v>BAS03-26</v>
          </cell>
          <cell r="C828">
            <v>4739000</v>
          </cell>
          <cell r="F828" t="str">
            <v>SPE04-44</v>
          </cell>
          <cell r="G828">
            <v>3878000</v>
          </cell>
        </row>
        <row r="829">
          <cell r="B829" t="str">
            <v>BAS03-27</v>
          </cell>
          <cell r="C829">
            <v>4809000</v>
          </cell>
          <cell r="F829" t="str">
            <v>SPE04-45</v>
          </cell>
          <cell r="G829">
            <v>3995000</v>
          </cell>
        </row>
        <row r="830">
          <cell r="B830" t="str">
            <v>BAS03-28</v>
          </cell>
          <cell r="C830">
            <v>4882000</v>
          </cell>
          <cell r="F830" t="str">
            <v>SPE04-46</v>
          </cell>
          <cell r="G830">
            <v>4115000</v>
          </cell>
        </row>
        <row r="831">
          <cell r="B831" t="str">
            <v>BAS03-29</v>
          </cell>
          <cell r="C831">
            <v>4956000</v>
          </cell>
          <cell r="F831" t="str">
            <v>BAS01-01</v>
          </cell>
          <cell r="G831">
            <v>1003000</v>
          </cell>
        </row>
        <row r="832">
          <cell r="B832" t="str">
            <v>BAS03-30</v>
          </cell>
          <cell r="C832">
            <v>5030000</v>
          </cell>
          <cell r="F832" t="str">
            <v>BAS01-02</v>
          </cell>
          <cell r="G832">
            <v>1034000</v>
          </cell>
        </row>
        <row r="833">
          <cell r="B833" t="str">
            <v>BAS03-31</v>
          </cell>
          <cell r="C833">
            <v>5105000</v>
          </cell>
          <cell r="F833" t="str">
            <v>BAS01-03</v>
          </cell>
          <cell r="G833">
            <v>1066000</v>
          </cell>
        </row>
        <row r="834">
          <cell r="B834" t="str">
            <v>BAS03-32</v>
          </cell>
          <cell r="C834">
            <v>5182000</v>
          </cell>
          <cell r="F834" t="str">
            <v>BAS01-04</v>
          </cell>
          <cell r="G834">
            <v>1098000</v>
          </cell>
        </row>
        <row r="835">
          <cell r="B835" t="str">
            <v>BAS03-33</v>
          </cell>
          <cell r="C835">
            <v>5259000</v>
          </cell>
          <cell r="F835" t="str">
            <v>BAS01-05</v>
          </cell>
          <cell r="G835">
            <v>1131000</v>
          </cell>
        </row>
        <row r="836">
          <cell r="B836" t="str">
            <v>BAS03-34</v>
          </cell>
          <cell r="C836">
            <v>5338000</v>
          </cell>
          <cell r="F836" t="str">
            <v>BAS01-06</v>
          </cell>
          <cell r="G836">
            <v>1165000</v>
          </cell>
        </row>
        <row r="837">
          <cell r="B837" t="str">
            <v>BAS03-35</v>
          </cell>
          <cell r="C837">
            <v>5418000</v>
          </cell>
          <cell r="F837" t="str">
            <v>BAS01-07</v>
          </cell>
          <cell r="G837">
            <v>1200000</v>
          </cell>
        </row>
        <row r="838">
          <cell r="B838" t="str">
            <v>BAS03-36</v>
          </cell>
          <cell r="C838">
            <v>5500000</v>
          </cell>
          <cell r="F838" t="str">
            <v>BAS01-08</v>
          </cell>
          <cell r="G838">
            <v>1236000</v>
          </cell>
        </row>
        <row r="839">
          <cell r="B839" t="str">
            <v>BAS03-37</v>
          </cell>
          <cell r="C839">
            <v>5582000</v>
          </cell>
          <cell r="F839" t="str">
            <v>BAS01-09</v>
          </cell>
          <cell r="G839">
            <v>1274000</v>
          </cell>
        </row>
        <row r="840">
          <cell r="B840" t="str">
            <v>BAS03-38</v>
          </cell>
          <cell r="C840">
            <v>5665000</v>
          </cell>
          <cell r="F840" t="str">
            <v>BAS01-10</v>
          </cell>
          <cell r="G840">
            <v>1313000</v>
          </cell>
        </row>
        <row r="841">
          <cell r="B841" t="str">
            <v>BAS03-39</v>
          </cell>
          <cell r="C841">
            <v>5750000</v>
          </cell>
          <cell r="F841" t="str">
            <v>BAS01-11</v>
          </cell>
          <cell r="G841">
            <v>1353000</v>
          </cell>
        </row>
        <row r="842">
          <cell r="B842" t="str">
            <v>BAS03-40</v>
          </cell>
          <cell r="C842">
            <v>5837000</v>
          </cell>
          <cell r="F842" t="str">
            <v>BAS01-12</v>
          </cell>
          <cell r="G842">
            <v>1394000</v>
          </cell>
        </row>
        <row r="843">
          <cell r="B843" t="str">
            <v>BAS4E-01</v>
          </cell>
          <cell r="C843">
            <v>2915000</v>
          </cell>
          <cell r="F843" t="str">
            <v>BAS01-13</v>
          </cell>
          <cell r="G843">
            <v>1436000</v>
          </cell>
        </row>
        <row r="844">
          <cell r="B844" t="str">
            <v>BAS4E-02</v>
          </cell>
          <cell r="C844">
            <v>2959000</v>
          </cell>
          <cell r="F844" t="str">
            <v>BAS01-14</v>
          </cell>
          <cell r="G844">
            <v>1480000</v>
          </cell>
        </row>
        <row r="845">
          <cell r="B845" t="str">
            <v>BAS4E-03</v>
          </cell>
          <cell r="C845">
            <v>3004000</v>
          </cell>
          <cell r="F845" t="str">
            <v>BAS01-15</v>
          </cell>
          <cell r="G845">
            <v>1525000</v>
          </cell>
        </row>
        <row r="846">
          <cell r="B846" t="str">
            <v>BAS4E-04</v>
          </cell>
          <cell r="C846">
            <v>3049000</v>
          </cell>
          <cell r="F846" t="str">
            <v>BAS01-16</v>
          </cell>
          <cell r="G846">
            <v>1571000</v>
          </cell>
        </row>
        <row r="847">
          <cell r="B847" t="str">
            <v>BAS4E-05</v>
          </cell>
          <cell r="C847">
            <v>3095000</v>
          </cell>
          <cell r="F847" t="str">
            <v>BAS01-17</v>
          </cell>
          <cell r="G847">
            <v>1619000</v>
          </cell>
        </row>
        <row r="848">
          <cell r="B848" t="str">
            <v>BAS4E-06</v>
          </cell>
          <cell r="C848">
            <v>3141000</v>
          </cell>
          <cell r="F848" t="str">
            <v>BAS01-18</v>
          </cell>
          <cell r="G848">
            <v>1668000</v>
          </cell>
        </row>
        <row r="849">
          <cell r="B849" t="str">
            <v>BAS4E-07</v>
          </cell>
          <cell r="C849">
            <v>3188000</v>
          </cell>
          <cell r="F849" t="str">
            <v>BAS01-19</v>
          </cell>
          <cell r="G849">
            <v>1719000</v>
          </cell>
        </row>
        <row r="850">
          <cell r="B850" t="str">
            <v>BAS4E-08</v>
          </cell>
          <cell r="C850">
            <v>3236000</v>
          </cell>
          <cell r="F850" t="str">
            <v>BAS01-20</v>
          </cell>
          <cell r="G850">
            <v>1771000</v>
          </cell>
        </row>
        <row r="851">
          <cell r="B851" t="str">
            <v>BAS4E-09</v>
          </cell>
          <cell r="C851">
            <v>3284000</v>
          </cell>
          <cell r="F851" t="str">
            <v>BAS01-21</v>
          </cell>
          <cell r="G851">
            <v>1825000</v>
          </cell>
        </row>
        <row r="852">
          <cell r="B852" t="str">
            <v>BAS4E-10</v>
          </cell>
          <cell r="C852">
            <v>3334000</v>
          </cell>
          <cell r="F852" t="str">
            <v>BAS01-22</v>
          </cell>
          <cell r="G852">
            <v>1880000</v>
          </cell>
        </row>
        <row r="853">
          <cell r="B853" t="str">
            <v>BAS4E-11</v>
          </cell>
          <cell r="C853">
            <v>3384000</v>
          </cell>
          <cell r="F853" t="str">
            <v>BAS01-23</v>
          </cell>
          <cell r="G853">
            <v>1937000</v>
          </cell>
        </row>
        <row r="854">
          <cell r="B854" t="str">
            <v>BAS4E-12</v>
          </cell>
          <cell r="C854">
            <v>3434000</v>
          </cell>
          <cell r="F854" t="str">
            <v>BAS01-24</v>
          </cell>
          <cell r="G854">
            <v>1996000</v>
          </cell>
        </row>
        <row r="855">
          <cell r="B855" t="str">
            <v>BAS4E-13</v>
          </cell>
          <cell r="C855">
            <v>3486000</v>
          </cell>
          <cell r="F855" t="str">
            <v>BAS01-25</v>
          </cell>
          <cell r="G855">
            <v>2056000</v>
          </cell>
        </row>
        <row r="856">
          <cell r="B856" t="str">
            <v>BAS4E-14</v>
          </cell>
          <cell r="C856">
            <v>3538000</v>
          </cell>
          <cell r="F856" t="str">
            <v>BAS01-26</v>
          </cell>
          <cell r="G856">
            <v>2118000</v>
          </cell>
        </row>
        <row r="857">
          <cell r="B857" t="str">
            <v>BAS4E-15</v>
          </cell>
          <cell r="C857">
            <v>3592000</v>
          </cell>
          <cell r="F857" t="str">
            <v>BAS01-27</v>
          </cell>
          <cell r="G857">
            <v>2182000</v>
          </cell>
        </row>
        <row r="858">
          <cell r="B858" t="str">
            <v>BAS4E-16</v>
          </cell>
          <cell r="C858">
            <v>3645000</v>
          </cell>
          <cell r="F858" t="str">
            <v>BAS01-28</v>
          </cell>
          <cell r="G858">
            <v>2248000</v>
          </cell>
        </row>
        <row r="859">
          <cell r="B859" t="str">
            <v>BAS4E-17</v>
          </cell>
          <cell r="C859">
            <v>3699000</v>
          </cell>
          <cell r="F859" t="str">
            <v>BAS01-29</v>
          </cell>
          <cell r="G859">
            <v>2316000</v>
          </cell>
        </row>
        <row r="860">
          <cell r="B860" t="str">
            <v>BAS4E-18</v>
          </cell>
          <cell r="C860">
            <v>3755000</v>
          </cell>
          <cell r="F860" t="str">
            <v>BAS01-30</v>
          </cell>
          <cell r="G860">
            <v>2386000</v>
          </cell>
        </row>
        <row r="861">
          <cell r="B861" t="str">
            <v>BAS4E-19</v>
          </cell>
          <cell r="C861">
            <v>3812000</v>
          </cell>
          <cell r="F861" t="str">
            <v>BAS01-31</v>
          </cell>
          <cell r="G861">
            <v>2458000</v>
          </cell>
        </row>
        <row r="862">
          <cell r="B862" t="str">
            <v>BAS4E-20</v>
          </cell>
          <cell r="C862">
            <v>3869000</v>
          </cell>
          <cell r="F862" t="str">
            <v>BAS01-32</v>
          </cell>
          <cell r="G862">
            <v>2532000</v>
          </cell>
        </row>
        <row r="863">
          <cell r="B863" t="str">
            <v>BAS4E-21</v>
          </cell>
          <cell r="C863">
            <v>3926000</v>
          </cell>
          <cell r="F863" t="str">
            <v>BAS01-33</v>
          </cell>
          <cell r="G863">
            <v>2608000</v>
          </cell>
        </row>
        <row r="864">
          <cell r="B864" t="str">
            <v>BAS4E-22</v>
          </cell>
          <cell r="C864">
            <v>3985000</v>
          </cell>
          <cell r="F864" t="str">
            <v>BAS01-34</v>
          </cell>
          <cell r="G864">
            <v>2687000</v>
          </cell>
        </row>
        <row r="865">
          <cell r="B865" t="str">
            <v>BAS4E-23</v>
          </cell>
          <cell r="C865">
            <v>4046000</v>
          </cell>
          <cell r="F865" t="str">
            <v>BAS01-35</v>
          </cell>
          <cell r="G865">
            <v>2768000</v>
          </cell>
        </row>
        <row r="866">
          <cell r="B866" t="str">
            <v>BAS4E-24</v>
          </cell>
          <cell r="C866">
            <v>4106000</v>
          </cell>
          <cell r="F866" t="str">
            <v>BAS01-36</v>
          </cell>
          <cell r="G866">
            <v>2852000</v>
          </cell>
        </row>
        <row r="867">
          <cell r="B867" t="str">
            <v>BAS4E-25</v>
          </cell>
          <cell r="C867">
            <v>4167000</v>
          </cell>
          <cell r="F867" t="str">
            <v>BAS01-37</v>
          </cell>
          <cell r="G867">
            <v>2938000</v>
          </cell>
        </row>
        <row r="868">
          <cell r="B868" t="str">
            <v>BAS4E-26</v>
          </cell>
          <cell r="C868">
            <v>4231000</v>
          </cell>
          <cell r="F868" t="str">
            <v>BAS01-38</v>
          </cell>
          <cell r="G868">
            <v>3027000</v>
          </cell>
        </row>
        <row r="869">
          <cell r="B869" t="str">
            <v>BAS4E-27</v>
          </cell>
          <cell r="C869">
            <v>4293000</v>
          </cell>
          <cell r="F869" t="str">
            <v>BAS01-39</v>
          </cell>
          <cell r="G869">
            <v>3118000</v>
          </cell>
        </row>
        <row r="870">
          <cell r="B870" t="str">
            <v>BAS4E-28</v>
          </cell>
          <cell r="C870">
            <v>4358000</v>
          </cell>
          <cell r="F870" t="str">
            <v>BAS01-40</v>
          </cell>
          <cell r="G870">
            <v>3212000</v>
          </cell>
        </row>
        <row r="871">
          <cell r="B871" t="str">
            <v>BAS4E-29</v>
          </cell>
          <cell r="C871">
            <v>4424000</v>
          </cell>
          <cell r="F871" t="str">
            <v>BAS01-41</v>
          </cell>
          <cell r="G871">
            <v>3309000</v>
          </cell>
        </row>
        <row r="872">
          <cell r="B872" t="str">
            <v>BAS4E-30</v>
          </cell>
          <cell r="C872">
            <v>4489000</v>
          </cell>
          <cell r="F872" t="str">
            <v>BAS01-42</v>
          </cell>
          <cell r="G872">
            <v>3409000</v>
          </cell>
        </row>
        <row r="873">
          <cell r="B873" t="str">
            <v>BAS4E-31</v>
          </cell>
          <cell r="C873">
            <v>4556000</v>
          </cell>
          <cell r="F873" t="str">
            <v>BAS01-43</v>
          </cell>
          <cell r="G873">
            <v>3512000</v>
          </cell>
        </row>
        <row r="874">
          <cell r="B874" t="str">
            <v>BAS4E-32</v>
          </cell>
          <cell r="C874">
            <v>4626000</v>
          </cell>
          <cell r="F874" t="str">
            <v>BAS01-44</v>
          </cell>
          <cell r="G874">
            <v>3618000</v>
          </cell>
        </row>
        <row r="875">
          <cell r="B875" t="str">
            <v>BAS4E-33</v>
          </cell>
          <cell r="C875">
            <v>4695000</v>
          </cell>
          <cell r="F875" t="str">
            <v>BAS01-45</v>
          </cell>
          <cell r="G875">
            <v>3727000</v>
          </cell>
        </row>
        <row r="876">
          <cell r="B876" t="str">
            <v>BAS4E-34</v>
          </cell>
          <cell r="C876">
            <v>4765000</v>
          </cell>
          <cell r="F876" t="str">
            <v>BAS01-46</v>
          </cell>
          <cell r="G876">
            <v>3839000</v>
          </cell>
        </row>
        <row r="877">
          <cell r="B877" t="str">
            <v>BAS4E-35</v>
          </cell>
          <cell r="C877">
            <v>4837000</v>
          </cell>
          <cell r="F877" t="str">
            <v>BAS02-01</v>
          </cell>
          <cell r="G877">
            <v>937000</v>
          </cell>
        </row>
        <row r="878">
          <cell r="B878" t="str">
            <v>BAS4E-36</v>
          </cell>
          <cell r="C878">
            <v>4909000</v>
          </cell>
          <cell r="F878" t="str">
            <v>BAS02-02</v>
          </cell>
          <cell r="G878">
            <v>966000</v>
          </cell>
        </row>
        <row r="879">
          <cell r="B879" t="str">
            <v>BAS4E-37</v>
          </cell>
          <cell r="C879">
            <v>4983000</v>
          </cell>
          <cell r="F879" t="str">
            <v>BAS02-03</v>
          </cell>
          <cell r="G879">
            <v>995000</v>
          </cell>
        </row>
        <row r="880">
          <cell r="B880" t="str">
            <v>BAS4E-38</v>
          </cell>
          <cell r="C880">
            <v>5057000</v>
          </cell>
          <cell r="F880" t="str">
            <v>BAS02-04</v>
          </cell>
          <cell r="G880">
            <v>1025000</v>
          </cell>
        </row>
        <row r="881">
          <cell r="B881" t="str">
            <v>BAS4E-39</v>
          </cell>
          <cell r="C881">
            <v>5133000</v>
          </cell>
          <cell r="F881" t="str">
            <v>BAS02-05</v>
          </cell>
          <cell r="G881">
            <v>1056000</v>
          </cell>
        </row>
        <row r="882">
          <cell r="B882" t="str">
            <v>BAS4E-40</v>
          </cell>
          <cell r="C882">
            <v>5210000</v>
          </cell>
          <cell r="F882" t="str">
            <v>BAS02-06</v>
          </cell>
          <cell r="G882">
            <v>1088000</v>
          </cell>
        </row>
        <row r="883">
          <cell r="B883" t="str">
            <v>BAS4D-01</v>
          </cell>
          <cell r="C883">
            <v>2651000</v>
          </cell>
          <cell r="F883" t="str">
            <v>BAS02-07</v>
          </cell>
          <cell r="G883">
            <v>1121000</v>
          </cell>
        </row>
        <row r="884">
          <cell r="B884" t="str">
            <v>BAS4D-02</v>
          </cell>
          <cell r="C884">
            <v>2692000</v>
          </cell>
          <cell r="F884" t="str">
            <v>BAS02-08</v>
          </cell>
          <cell r="G884">
            <v>1155000</v>
          </cell>
        </row>
        <row r="885">
          <cell r="B885" t="str">
            <v>BAS4D-03</v>
          </cell>
          <cell r="C885">
            <v>2731000</v>
          </cell>
          <cell r="F885" t="str">
            <v>BAS02-09</v>
          </cell>
          <cell r="G885">
            <v>1190000</v>
          </cell>
        </row>
        <row r="886">
          <cell r="B886" t="str">
            <v>BAS4D-04</v>
          </cell>
          <cell r="C886">
            <v>2772000</v>
          </cell>
          <cell r="F886" t="str">
            <v>BAS02-10</v>
          </cell>
          <cell r="G886">
            <v>1226000</v>
          </cell>
        </row>
        <row r="887">
          <cell r="B887" t="str">
            <v>BAS4D-05</v>
          </cell>
          <cell r="C887">
            <v>2814000</v>
          </cell>
          <cell r="F887" t="str">
            <v>BAS02-11</v>
          </cell>
          <cell r="G887">
            <v>1263000</v>
          </cell>
        </row>
        <row r="888">
          <cell r="B888" t="str">
            <v>BAS4D-06</v>
          </cell>
          <cell r="C888">
            <v>2856000</v>
          </cell>
          <cell r="F888" t="str">
            <v>BAS02-12</v>
          </cell>
          <cell r="G888">
            <v>1301000</v>
          </cell>
        </row>
        <row r="889">
          <cell r="B889" t="str">
            <v>BAS4D-07</v>
          </cell>
          <cell r="C889">
            <v>2899000</v>
          </cell>
          <cell r="F889" t="str">
            <v>BAS02-13</v>
          </cell>
          <cell r="G889">
            <v>1341000</v>
          </cell>
        </row>
        <row r="890">
          <cell r="B890" t="str">
            <v>BAS4D-08</v>
          </cell>
          <cell r="C890">
            <v>2942000</v>
          </cell>
          <cell r="F890" t="str">
            <v>BAS02-14</v>
          </cell>
          <cell r="G890">
            <v>1382000</v>
          </cell>
        </row>
        <row r="891">
          <cell r="B891" t="str">
            <v>BAS4D-09</v>
          </cell>
          <cell r="C891">
            <v>2987000</v>
          </cell>
          <cell r="F891" t="str">
            <v>BAS02-15</v>
          </cell>
          <cell r="G891">
            <v>1424000</v>
          </cell>
        </row>
        <row r="892">
          <cell r="B892" t="str">
            <v>BAS4D-10</v>
          </cell>
          <cell r="C892">
            <v>3031000</v>
          </cell>
          <cell r="F892" t="str">
            <v>BAS02-16</v>
          </cell>
          <cell r="G892">
            <v>1467000</v>
          </cell>
        </row>
        <row r="893">
          <cell r="B893" t="str">
            <v>BAS4D-11</v>
          </cell>
          <cell r="C893">
            <v>3076000</v>
          </cell>
          <cell r="F893" t="str">
            <v>BAS02-17</v>
          </cell>
          <cell r="G893">
            <v>1512000</v>
          </cell>
        </row>
        <row r="894">
          <cell r="B894" t="str">
            <v>BAS4D-12</v>
          </cell>
          <cell r="C894">
            <v>3123000</v>
          </cell>
          <cell r="F894" t="str">
            <v>BAS02-18</v>
          </cell>
          <cell r="G894">
            <v>1558000</v>
          </cell>
        </row>
        <row r="895">
          <cell r="B895" t="str">
            <v>BAS4D-13</v>
          </cell>
          <cell r="C895">
            <v>3169000</v>
          </cell>
          <cell r="F895" t="str">
            <v>BAS02-19</v>
          </cell>
          <cell r="G895">
            <v>1605000</v>
          </cell>
        </row>
        <row r="896">
          <cell r="B896" t="str">
            <v>BAS4D-14</v>
          </cell>
          <cell r="C896">
            <v>3217000</v>
          </cell>
          <cell r="F896" t="str">
            <v>BAS02-20</v>
          </cell>
          <cell r="G896">
            <v>1654000</v>
          </cell>
        </row>
        <row r="897">
          <cell r="B897" t="str">
            <v>BAS4D-15</v>
          </cell>
          <cell r="C897">
            <v>3266000</v>
          </cell>
          <cell r="F897" t="str">
            <v>BAS02-21</v>
          </cell>
          <cell r="G897">
            <v>1704000</v>
          </cell>
        </row>
        <row r="898">
          <cell r="B898" t="str">
            <v>BAS4D-16</v>
          </cell>
          <cell r="C898">
            <v>3315000</v>
          </cell>
          <cell r="F898" t="str">
            <v>BAS02-22</v>
          </cell>
          <cell r="G898">
            <v>1756000</v>
          </cell>
        </row>
        <row r="899">
          <cell r="B899" t="str">
            <v>BAS4D-17</v>
          </cell>
          <cell r="C899">
            <v>3365000</v>
          </cell>
          <cell r="F899" t="str">
            <v>BAS02-23</v>
          </cell>
          <cell r="G899">
            <v>1809000</v>
          </cell>
        </row>
        <row r="900">
          <cell r="B900" t="str">
            <v>BAS4D-18</v>
          </cell>
          <cell r="C900">
            <v>3415000</v>
          </cell>
          <cell r="F900" t="str">
            <v>BAS02-24</v>
          </cell>
          <cell r="G900">
            <v>1864000</v>
          </cell>
        </row>
        <row r="901">
          <cell r="B901" t="str">
            <v>BAS4D-19</v>
          </cell>
          <cell r="C901">
            <v>3466000</v>
          </cell>
          <cell r="F901" t="str">
            <v>BAS02-25</v>
          </cell>
          <cell r="G901">
            <v>1920000</v>
          </cell>
        </row>
        <row r="902">
          <cell r="B902" t="str">
            <v>BAS4D-20</v>
          </cell>
          <cell r="C902">
            <v>3518000</v>
          </cell>
          <cell r="F902" t="str">
            <v>BAS02-26</v>
          </cell>
          <cell r="G902">
            <v>1978000</v>
          </cell>
        </row>
        <row r="903">
          <cell r="B903" t="str">
            <v>BAS4D-21</v>
          </cell>
          <cell r="C903">
            <v>3570000</v>
          </cell>
          <cell r="F903" t="str">
            <v>BAS02-27</v>
          </cell>
          <cell r="G903">
            <v>2038000</v>
          </cell>
        </row>
        <row r="904">
          <cell r="B904" t="str">
            <v>BAS4D-22</v>
          </cell>
          <cell r="C904">
            <v>3625000</v>
          </cell>
          <cell r="F904" t="str">
            <v>BAS02-28</v>
          </cell>
          <cell r="G904">
            <v>2100000</v>
          </cell>
        </row>
        <row r="905">
          <cell r="B905" t="str">
            <v>BAS4D-23</v>
          </cell>
          <cell r="C905">
            <v>3678000</v>
          </cell>
          <cell r="F905" t="str">
            <v>BAS02-29</v>
          </cell>
          <cell r="G905">
            <v>2163000</v>
          </cell>
        </row>
        <row r="906">
          <cell r="B906" t="str">
            <v>BAS4D-24</v>
          </cell>
          <cell r="C906">
            <v>3734000</v>
          </cell>
          <cell r="F906" t="str">
            <v>BAS02-30</v>
          </cell>
          <cell r="G906">
            <v>2228000</v>
          </cell>
        </row>
        <row r="907">
          <cell r="B907" t="str">
            <v>BAS4D-25</v>
          </cell>
          <cell r="C907">
            <v>3789000</v>
          </cell>
          <cell r="F907" t="str">
            <v>BAS02-31</v>
          </cell>
          <cell r="G907">
            <v>2295000</v>
          </cell>
        </row>
        <row r="908">
          <cell r="B908" t="str">
            <v>BAS4D-26</v>
          </cell>
          <cell r="C908">
            <v>3846000</v>
          </cell>
          <cell r="F908" t="str">
            <v>BAS02-32</v>
          </cell>
          <cell r="G908">
            <v>2364000</v>
          </cell>
        </row>
        <row r="909">
          <cell r="B909" t="str">
            <v>BAS4D-27</v>
          </cell>
          <cell r="C909">
            <v>3904000</v>
          </cell>
          <cell r="F909" t="str">
            <v>BAS02-33</v>
          </cell>
          <cell r="G909">
            <v>2435000</v>
          </cell>
        </row>
        <row r="910">
          <cell r="B910" t="str">
            <v>BAS4D-28</v>
          </cell>
          <cell r="C910">
            <v>3963000</v>
          </cell>
          <cell r="F910" t="str">
            <v>BAS02-34</v>
          </cell>
          <cell r="G910">
            <v>2509000</v>
          </cell>
        </row>
        <row r="911">
          <cell r="B911" t="str">
            <v>BAS4D-29</v>
          </cell>
          <cell r="C911">
            <v>4022000</v>
          </cell>
          <cell r="F911" t="str">
            <v>BAS02-35</v>
          </cell>
          <cell r="G911">
            <v>2585000</v>
          </cell>
        </row>
        <row r="912">
          <cell r="B912" t="str">
            <v>BAS4D-30</v>
          </cell>
          <cell r="C912">
            <v>4082000</v>
          </cell>
          <cell r="F912" t="str">
            <v>BAS02-36</v>
          </cell>
          <cell r="G912">
            <v>2663000</v>
          </cell>
        </row>
        <row r="913">
          <cell r="B913" t="str">
            <v>BAS4D-31</v>
          </cell>
          <cell r="C913">
            <v>4143000</v>
          </cell>
          <cell r="F913" t="str">
            <v>BAS02-37</v>
          </cell>
          <cell r="G913">
            <v>2743000</v>
          </cell>
        </row>
        <row r="914">
          <cell r="B914" t="str">
            <v>BAS4D-32</v>
          </cell>
          <cell r="C914">
            <v>4206000</v>
          </cell>
          <cell r="F914" t="str">
            <v>BAS02-38</v>
          </cell>
          <cell r="G914">
            <v>2826000</v>
          </cell>
        </row>
        <row r="915">
          <cell r="B915" t="str">
            <v>BAS4D-33</v>
          </cell>
          <cell r="C915">
            <v>4269000</v>
          </cell>
          <cell r="F915" t="str">
            <v>BAS02-39</v>
          </cell>
          <cell r="G915">
            <v>2911000</v>
          </cell>
        </row>
        <row r="916">
          <cell r="B916" t="str">
            <v>BAS4D-34</v>
          </cell>
          <cell r="C916">
            <v>4333000</v>
          </cell>
          <cell r="F916" t="str">
            <v>BAS02-40</v>
          </cell>
          <cell r="G916">
            <v>2999000</v>
          </cell>
        </row>
        <row r="917">
          <cell r="B917" t="str">
            <v>BAS4D-35</v>
          </cell>
          <cell r="C917">
            <v>4397000</v>
          </cell>
          <cell r="F917" t="str">
            <v>BAS02-41</v>
          </cell>
          <cell r="G917">
            <v>3089000</v>
          </cell>
        </row>
        <row r="918">
          <cell r="B918" t="str">
            <v>BAS4D-36</v>
          </cell>
          <cell r="C918">
            <v>4463000</v>
          </cell>
          <cell r="F918" t="str">
            <v>BAS02-42</v>
          </cell>
          <cell r="G918">
            <v>3182000</v>
          </cell>
        </row>
        <row r="919">
          <cell r="B919" t="str">
            <v>BAS4D-37</v>
          </cell>
          <cell r="C919">
            <v>4530000</v>
          </cell>
          <cell r="F919" t="str">
            <v>BAS02-43</v>
          </cell>
          <cell r="G919">
            <v>3278000</v>
          </cell>
        </row>
        <row r="920">
          <cell r="B920" t="str">
            <v>BAS4D-38</v>
          </cell>
          <cell r="C920">
            <v>4598000</v>
          </cell>
          <cell r="F920" t="str">
            <v>BAS02-44</v>
          </cell>
          <cell r="G920">
            <v>3377000</v>
          </cell>
        </row>
        <row r="921">
          <cell r="B921" t="str">
            <v>BAS4D-39</v>
          </cell>
          <cell r="C921">
            <v>4668000</v>
          </cell>
          <cell r="F921" t="str">
            <v>BAS02-45</v>
          </cell>
          <cell r="G921">
            <v>3479000</v>
          </cell>
        </row>
        <row r="922">
          <cell r="B922" t="str">
            <v>BAS4D-40</v>
          </cell>
          <cell r="C922">
            <v>4738000</v>
          </cell>
          <cell r="F922" t="str">
            <v>BAS02-46</v>
          </cell>
          <cell r="G922">
            <v>3584000</v>
          </cell>
        </row>
        <row r="923">
          <cell r="B923" t="str">
            <v>BAS4C-01</v>
          </cell>
          <cell r="C923">
            <v>2407000</v>
          </cell>
          <cell r="F923" t="str">
            <v>BAS03-01</v>
          </cell>
          <cell r="G923">
            <v>875000</v>
          </cell>
        </row>
        <row r="924">
          <cell r="B924" t="str">
            <v>BAS4C-02</v>
          </cell>
          <cell r="C924">
            <v>2443000</v>
          </cell>
          <cell r="F924" t="str">
            <v>BAS03-02</v>
          </cell>
          <cell r="G924">
            <v>902000</v>
          </cell>
        </row>
        <row r="925">
          <cell r="B925" t="str">
            <v>BAS4C-03</v>
          </cell>
          <cell r="C925">
            <v>2480000</v>
          </cell>
          <cell r="F925" t="str">
            <v>BAS03-03</v>
          </cell>
          <cell r="G925">
            <v>930000</v>
          </cell>
        </row>
        <row r="926">
          <cell r="B926" t="str">
            <v>BAS4C-04</v>
          </cell>
          <cell r="C926">
            <v>2517000</v>
          </cell>
          <cell r="F926" t="str">
            <v>BAS03-04</v>
          </cell>
          <cell r="G926">
            <v>958000</v>
          </cell>
        </row>
        <row r="927">
          <cell r="B927" t="str">
            <v>BAS4C-05</v>
          </cell>
          <cell r="C927">
            <v>2555000</v>
          </cell>
          <cell r="F927" t="str">
            <v>BAS03-05</v>
          </cell>
          <cell r="G927">
            <v>987000</v>
          </cell>
        </row>
        <row r="928">
          <cell r="B928" t="str">
            <v>BAS4C-06</v>
          </cell>
          <cell r="C928">
            <v>2593000</v>
          </cell>
          <cell r="F928" t="str">
            <v>BAS03-06</v>
          </cell>
          <cell r="G928">
            <v>1017000</v>
          </cell>
        </row>
        <row r="929">
          <cell r="B929" t="str">
            <v>BAS4C-07</v>
          </cell>
          <cell r="C929">
            <v>2633000</v>
          </cell>
          <cell r="F929" t="str">
            <v>BAS03-07</v>
          </cell>
          <cell r="G929">
            <v>1048000</v>
          </cell>
        </row>
        <row r="930">
          <cell r="B930" t="str">
            <v>BAS4C-08</v>
          </cell>
          <cell r="C930">
            <v>2671000</v>
          </cell>
          <cell r="F930" t="str">
            <v>BAS03-08</v>
          </cell>
          <cell r="G930">
            <v>1080000</v>
          </cell>
        </row>
        <row r="931">
          <cell r="B931" t="str">
            <v>BAS4C-09</v>
          </cell>
          <cell r="C931">
            <v>2712000</v>
          </cell>
          <cell r="F931" t="str">
            <v>BAS03-09</v>
          </cell>
          <cell r="G931">
            <v>1113000</v>
          </cell>
        </row>
        <row r="932">
          <cell r="B932" t="str">
            <v>BAS4C-10</v>
          </cell>
          <cell r="C932">
            <v>2752000</v>
          </cell>
          <cell r="F932" t="str">
            <v>BAS03-10</v>
          </cell>
          <cell r="G932">
            <v>1147000</v>
          </cell>
        </row>
        <row r="933">
          <cell r="B933" t="str">
            <v>BAS4C-11</v>
          </cell>
          <cell r="C933">
            <v>2794000</v>
          </cell>
          <cell r="F933" t="str">
            <v>BAS03-11</v>
          </cell>
          <cell r="G933">
            <v>1182000</v>
          </cell>
        </row>
        <row r="934">
          <cell r="B934" t="str">
            <v>BAS4C-12</v>
          </cell>
          <cell r="C934">
            <v>2836000</v>
          </cell>
          <cell r="F934" t="str">
            <v>BAS03-12</v>
          </cell>
          <cell r="G934">
            <v>1218000</v>
          </cell>
        </row>
        <row r="935">
          <cell r="B935" t="str">
            <v>BAS4C-13</v>
          </cell>
          <cell r="C935">
            <v>2878000</v>
          </cell>
          <cell r="F935" t="str">
            <v>BAS03-13</v>
          </cell>
          <cell r="G935">
            <v>1255000</v>
          </cell>
        </row>
        <row r="936">
          <cell r="B936" t="str">
            <v>BAS4C-14</v>
          </cell>
          <cell r="C936">
            <v>2921000</v>
          </cell>
          <cell r="F936" t="str">
            <v>BAS03-14</v>
          </cell>
          <cell r="G936">
            <v>1293000</v>
          </cell>
        </row>
        <row r="937">
          <cell r="B937" t="str">
            <v>BAS4C-15</v>
          </cell>
          <cell r="C937">
            <v>2965000</v>
          </cell>
          <cell r="F937" t="str">
            <v>BAS03-15</v>
          </cell>
          <cell r="G937">
            <v>1332000</v>
          </cell>
        </row>
        <row r="938">
          <cell r="B938" t="str">
            <v>BAS4C-16</v>
          </cell>
          <cell r="C938">
            <v>3009000</v>
          </cell>
          <cell r="F938" t="str">
            <v>BAS03-16</v>
          </cell>
          <cell r="G938">
            <v>1372000</v>
          </cell>
        </row>
        <row r="939">
          <cell r="B939" t="str">
            <v>BAS4C-17</v>
          </cell>
          <cell r="C939">
            <v>3055000</v>
          </cell>
          <cell r="F939" t="str">
            <v>BAS03-17</v>
          </cell>
          <cell r="G939">
            <v>1414000</v>
          </cell>
        </row>
        <row r="940">
          <cell r="B940" t="str">
            <v>BAS4C-18</v>
          </cell>
          <cell r="C940">
            <v>3100000</v>
          </cell>
          <cell r="F940" t="str">
            <v>BAS03-18</v>
          </cell>
          <cell r="G940">
            <v>1457000</v>
          </cell>
        </row>
        <row r="941">
          <cell r="B941" t="str">
            <v>BAS4C-19</v>
          </cell>
          <cell r="C941">
            <v>3147000</v>
          </cell>
          <cell r="F941" t="str">
            <v>BAS03-19</v>
          </cell>
          <cell r="G941">
            <v>1501000</v>
          </cell>
        </row>
        <row r="942">
          <cell r="B942" t="str">
            <v>BAS4C-20</v>
          </cell>
          <cell r="C942">
            <v>3194000</v>
          </cell>
          <cell r="F942" t="str">
            <v>BAS03-20</v>
          </cell>
          <cell r="G942">
            <v>1547000</v>
          </cell>
        </row>
        <row r="943">
          <cell r="B943" t="str">
            <v>BAS4C-21</v>
          </cell>
          <cell r="C943">
            <v>3242000</v>
          </cell>
          <cell r="F943" t="str">
            <v>BAS03-21</v>
          </cell>
          <cell r="G943">
            <v>1594000</v>
          </cell>
        </row>
        <row r="944">
          <cell r="B944" t="str">
            <v>BAS4C-22</v>
          </cell>
          <cell r="C944">
            <v>3291000</v>
          </cell>
          <cell r="F944" t="str">
            <v>BAS03-22</v>
          </cell>
          <cell r="G944">
            <v>1642000</v>
          </cell>
        </row>
        <row r="945">
          <cell r="B945" t="str">
            <v>BAS4C-23</v>
          </cell>
          <cell r="C945">
            <v>3340000</v>
          </cell>
          <cell r="F945" t="str">
            <v>BAS03-23</v>
          </cell>
          <cell r="G945">
            <v>1692000</v>
          </cell>
        </row>
        <row r="946">
          <cell r="B946" t="str">
            <v>BAS4C-24</v>
          </cell>
          <cell r="C946">
            <v>3390000</v>
          </cell>
          <cell r="F946" t="str">
            <v>BAS03-24</v>
          </cell>
          <cell r="G946">
            <v>1743000</v>
          </cell>
        </row>
        <row r="947">
          <cell r="B947" t="str">
            <v>BAS4C-25</v>
          </cell>
          <cell r="C947">
            <v>3441000</v>
          </cell>
          <cell r="F947" t="str">
            <v>BAS03-25</v>
          </cell>
          <cell r="G947">
            <v>1796000</v>
          </cell>
        </row>
        <row r="948">
          <cell r="B948" t="str">
            <v>BAS4C-26</v>
          </cell>
          <cell r="C948">
            <v>3493000</v>
          </cell>
          <cell r="F948" t="str">
            <v>BAS03-26</v>
          </cell>
          <cell r="G948">
            <v>1850000</v>
          </cell>
        </row>
        <row r="949">
          <cell r="B949" t="str">
            <v>BAS4C-27</v>
          </cell>
          <cell r="C949">
            <v>3545000</v>
          </cell>
          <cell r="F949" t="str">
            <v>BAS03-27</v>
          </cell>
          <cell r="G949">
            <v>1906000</v>
          </cell>
        </row>
        <row r="950">
          <cell r="B950" t="str">
            <v>BAS4C-28</v>
          </cell>
          <cell r="C950">
            <v>3597000</v>
          </cell>
          <cell r="F950" t="str">
            <v>BAS03-28</v>
          </cell>
          <cell r="G950">
            <v>1964000</v>
          </cell>
        </row>
        <row r="951">
          <cell r="B951" t="str">
            <v>BAS4C-29</v>
          </cell>
          <cell r="C951">
            <v>3652000</v>
          </cell>
          <cell r="F951" t="str">
            <v>BAS03-29</v>
          </cell>
          <cell r="G951">
            <v>2023000</v>
          </cell>
        </row>
        <row r="952">
          <cell r="B952" t="str">
            <v>BAS4C-30</v>
          </cell>
          <cell r="C952">
            <v>3706000</v>
          </cell>
          <cell r="F952" t="str">
            <v>BAS03-30</v>
          </cell>
          <cell r="G952">
            <v>2084000</v>
          </cell>
        </row>
        <row r="953">
          <cell r="B953" t="str">
            <v>BAS4C-31</v>
          </cell>
          <cell r="C953">
            <v>3762000</v>
          </cell>
          <cell r="F953" t="str">
            <v>BAS03-31</v>
          </cell>
          <cell r="G953">
            <v>2147000</v>
          </cell>
        </row>
        <row r="954">
          <cell r="B954" t="str">
            <v>BAS4C-32</v>
          </cell>
          <cell r="C954">
            <v>3819000</v>
          </cell>
          <cell r="F954" t="str">
            <v>BAS03-32</v>
          </cell>
          <cell r="G954">
            <v>2212000</v>
          </cell>
        </row>
        <row r="955">
          <cell r="B955" t="str">
            <v>BAS4C-33</v>
          </cell>
          <cell r="C955">
            <v>3875000</v>
          </cell>
          <cell r="F955" t="str">
            <v>BAS03-33</v>
          </cell>
          <cell r="G955">
            <v>2279000</v>
          </cell>
        </row>
        <row r="956">
          <cell r="B956" t="str">
            <v>BAS4C-34</v>
          </cell>
          <cell r="C956">
            <v>3934000</v>
          </cell>
          <cell r="F956" t="str">
            <v>BAS03-34</v>
          </cell>
          <cell r="G956">
            <v>2348000</v>
          </cell>
        </row>
        <row r="957">
          <cell r="B957" t="str">
            <v>BAS4C-35</v>
          </cell>
          <cell r="C957">
            <v>3993000</v>
          </cell>
          <cell r="F957" t="str">
            <v>BAS03-35</v>
          </cell>
          <cell r="G957">
            <v>2419000</v>
          </cell>
        </row>
        <row r="958">
          <cell r="B958" t="str">
            <v>BAS4C-36</v>
          </cell>
          <cell r="C958">
            <v>4052000</v>
          </cell>
          <cell r="F958" t="str">
            <v>BAS03-36</v>
          </cell>
          <cell r="G958">
            <v>2492000</v>
          </cell>
        </row>
        <row r="959">
          <cell r="B959" t="str">
            <v>BAS4C-37</v>
          </cell>
          <cell r="C959">
            <v>4114000</v>
          </cell>
          <cell r="F959" t="str">
            <v>BAS03-37</v>
          </cell>
          <cell r="G959">
            <v>2567000</v>
          </cell>
        </row>
        <row r="960">
          <cell r="B960" t="str">
            <v>BAS4C-38</v>
          </cell>
          <cell r="C960">
            <v>4175000</v>
          </cell>
          <cell r="F960" t="str">
            <v>BAS03-38</v>
          </cell>
          <cell r="G960">
            <v>2645000</v>
          </cell>
        </row>
        <row r="961">
          <cell r="B961" t="str">
            <v>BAS4C-39</v>
          </cell>
          <cell r="C961">
            <v>4237000</v>
          </cell>
          <cell r="F961" t="str">
            <v>BAS03-39</v>
          </cell>
          <cell r="G961">
            <v>2725000</v>
          </cell>
        </row>
        <row r="962">
          <cell r="B962" t="str">
            <v>BAS4C-40</v>
          </cell>
          <cell r="C962">
            <v>4301000</v>
          </cell>
          <cell r="F962" t="str">
            <v>BAS03-40</v>
          </cell>
          <cell r="G962">
            <v>2807000</v>
          </cell>
        </row>
        <row r="963">
          <cell r="B963" t="str">
            <v>BAS4B-01</v>
          </cell>
          <cell r="C963">
            <v>2215000</v>
          </cell>
          <cell r="F963" t="str">
            <v>BAS03-41</v>
          </cell>
          <cell r="G963">
            <v>2892000</v>
          </cell>
        </row>
        <row r="964">
          <cell r="B964" t="str">
            <v>BAS4B-02</v>
          </cell>
          <cell r="C964">
            <v>2249000</v>
          </cell>
          <cell r="F964" t="str">
            <v>BAS03-42</v>
          </cell>
          <cell r="G964">
            <v>2979000</v>
          </cell>
        </row>
        <row r="965">
          <cell r="B965" t="str">
            <v>BAS4B-03</v>
          </cell>
          <cell r="C965">
            <v>2282000</v>
          </cell>
          <cell r="F965" t="str">
            <v>BAS03-43</v>
          </cell>
          <cell r="G965">
            <v>3069000</v>
          </cell>
        </row>
        <row r="966">
          <cell r="B966" t="str">
            <v>BAS4B-04</v>
          </cell>
          <cell r="C966">
            <v>2317000</v>
          </cell>
          <cell r="F966" t="str">
            <v>BAS03-44</v>
          </cell>
          <cell r="G966">
            <v>3162000</v>
          </cell>
        </row>
        <row r="967">
          <cell r="B967" t="str">
            <v>BAS4B-05</v>
          </cell>
          <cell r="C967">
            <v>2351000</v>
          </cell>
          <cell r="F967" t="str">
            <v>BAS03-45</v>
          </cell>
          <cell r="G967">
            <v>3257000</v>
          </cell>
        </row>
        <row r="968">
          <cell r="B968" t="str">
            <v>BAS4B-06</v>
          </cell>
          <cell r="C968">
            <v>2386000</v>
          </cell>
          <cell r="F968" t="str">
            <v>BAS03-46</v>
          </cell>
          <cell r="G968">
            <v>3355000</v>
          </cell>
        </row>
        <row r="969">
          <cell r="B969" t="str">
            <v>BAS4B-07</v>
          </cell>
          <cell r="C969">
            <v>2423000</v>
          </cell>
          <cell r="F969" t="str">
            <v>BAS4E-01</v>
          </cell>
          <cell r="G969">
            <v>817000</v>
          </cell>
        </row>
        <row r="970">
          <cell r="B970" t="str">
            <v>BAS4B-08</v>
          </cell>
          <cell r="C970">
            <v>2459000</v>
          </cell>
          <cell r="F970" t="str">
            <v>BAS4E-02</v>
          </cell>
          <cell r="G970">
            <v>842000</v>
          </cell>
        </row>
        <row r="971">
          <cell r="B971" t="str">
            <v>BAS4B-09</v>
          </cell>
          <cell r="C971">
            <v>2495000</v>
          </cell>
          <cell r="F971" t="str">
            <v>BAS4E-03</v>
          </cell>
          <cell r="G971">
            <v>868000</v>
          </cell>
        </row>
        <row r="972">
          <cell r="B972" t="str">
            <v>BAS4B-10</v>
          </cell>
          <cell r="C972">
            <v>2533000</v>
          </cell>
          <cell r="F972" t="str">
            <v>BAS4E-04</v>
          </cell>
          <cell r="G972">
            <v>895000</v>
          </cell>
        </row>
        <row r="973">
          <cell r="B973" t="str">
            <v>BAS4B-11</v>
          </cell>
          <cell r="C973">
            <v>2571000</v>
          </cell>
          <cell r="F973" t="str">
            <v>BAS4E-05</v>
          </cell>
          <cell r="G973">
            <v>922000</v>
          </cell>
        </row>
        <row r="974">
          <cell r="B974" t="str">
            <v>BAS4B-12</v>
          </cell>
          <cell r="C974">
            <v>2610000</v>
          </cell>
          <cell r="F974" t="str">
            <v>BAS4E-06</v>
          </cell>
          <cell r="G974">
            <v>950000</v>
          </cell>
        </row>
        <row r="975">
          <cell r="B975" t="str">
            <v>BAS4B-13</v>
          </cell>
          <cell r="C975">
            <v>2648000</v>
          </cell>
          <cell r="F975" t="str">
            <v>BAS4E-07</v>
          </cell>
          <cell r="G975">
            <v>979000</v>
          </cell>
        </row>
        <row r="976">
          <cell r="B976" t="str">
            <v>BAS4B-14</v>
          </cell>
          <cell r="C976">
            <v>2688000</v>
          </cell>
          <cell r="F976" t="str">
            <v>BAS4E-08</v>
          </cell>
          <cell r="G976">
            <v>1009000</v>
          </cell>
        </row>
        <row r="977">
          <cell r="B977" t="str">
            <v>BAS4B-15</v>
          </cell>
          <cell r="C977">
            <v>2729000</v>
          </cell>
          <cell r="F977" t="str">
            <v>BAS4E-09</v>
          </cell>
          <cell r="G977">
            <v>1040000</v>
          </cell>
        </row>
        <row r="978">
          <cell r="B978" t="str">
            <v>BAS4B-16</v>
          </cell>
          <cell r="C978">
            <v>2770000</v>
          </cell>
          <cell r="F978" t="str">
            <v>BAS4E-10</v>
          </cell>
          <cell r="G978">
            <v>1072000</v>
          </cell>
        </row>
        <row r="979">
          <cell r="B979" t="str">
            <v>BAS4B-17</v>
          </cell>
          <cell r="C979">
            <v>2811000</v>
          </cell>
          <cell r="F979" t="str">
            <v>BAS4E-11</v>
          </cell>
          <cell r="G979">
            <v>1105000</v>
          </cell>
        </row>
        <row r="980">
          <cell r="B980" t="str">
            <v>BAS4B-18</v>
          </cell>
          <cell r="C980">
            <v>2853000</v>
          </cell>
          <cell r="F980" t="str">
            <v>BAS4E-12</v>
          </cell>
          <cell r="G980">
            <v>1139000</v>
          </cell>
        </row>
        <row r="981">
          <cell r="B981" t="str">
            <v>BAS4B-19</v>
          </cell>
          <cell r="C981">
            <v>2896000</v>
          </cell>
          <cell r="F981" t="str">
            <v>BAS4E-13</v>
          </cell>
          <cell r="G981">
            <v>1174000</v>
          </cell>
        </row>
        <row r="982">
          <cell r="B982" t="str">
            <v>BAS4B-20</v>
          </cell>
          <cell r="C982">
            <v>2939000</v>
          </cell>
          <cell r="F982" t="str">
            <v>BAS4E-14</v>
          </cell>
          <cell r="G982">
            <v>1210000</v>
          </cell>
        </row>
        <row r="983">
          <cell r="B983" t="str">
            <v>BAS4B-21</v>
          </cell>
          <cell r="C983">
            <v>2983000</v>
          </cell>
          <cell r="F983" t="str">
            <v>BAS4E-15</v>
          </cell>
          <cell r="G983">
            <v>1247000</v>
          </cell>
        </row>
        <row r="984">
          <cell r="B984" t="str">
            <v>BAS4B-22</v>
          </cell>
          <cell r="C984">
            <v>3029000</v>
          </cell>
          <cell r="F984" t="str">
            <v>BAS4E-16</v>
          </cell>
          <cell r="G984">
            <v>1285000</v>
          </cell>
        </row>
        <row r="985">
          <cell r="B985" t="str">
            <v>BAS4B-23</v>
          </cell>
          <cell r="C985">
            <v>3074000</v>
          </cell>
          <cell r="F985" t="str">
            <v>BAS4E-17</v>
          </cell>
          <cell r="G985">
            <v>1324000</v>
          </cell>
        </row>
        <row r="986">
          <cell r="B986" t="str">
            <v>BAS4B-24</v>
          </cell>
          <cell r="C986">
            <v>3119000</v>
          </cell>
          <cell r="F986" t="str">
            <v>BAS4E-18</v>
          </cell>
          <cell r="G986">
            <v>1364000</v>
          </cell>
        </row>
        <row r="987">
          <cell r="B987" t="str">
            <v>BAS4B-25</v>
          </cell>
          <cell r="C987">
            <v>3166000</v>
          </cell>
          <cell r="F987" t="str">
            <v>BAS4E-19</v>
          </cell>
          <cell r="G987">
            <v>1405000</v>
          </cell>
        </row>
        <row r="988">
          <cell r="B988" t="str">
            <v>BAS4B-26</v>
          </cell>
          <cell r="C988">
            <v>3214000</v>
          </cell>
          <cell r="F988" t="str">
            <v>BAS4E-20</v>
          </cell>
          <cell r="G988">
            <v>1448000</v>
          </cell>
        </row>
        <row r="989">
          <cell r="B989" t="str">
            <v>BAS4B-27</v>
          </cell>
          <cell r="C989">
            <v>3262000</v>
          </cell>
          <cell r="F989" t="str">
            <v>BAS4E-21</v>
          </cell>
          <cell r="G989">
            <v>1492000</v>
          </cell>
        </row>
        <row r="990">
          <cell r="B990" t="str">
            <v>BAS4B-28</v>
          </cell>
          <cell r="C990">
            <v>3311000</v>
          </cell>
          <cell r="F990" t="str">
            <v>BAS4E-22</v>
          </cell>
          <cell r="G990">
            <v>1537000</v>
          </cell>
        </row>
        <row r="991">
          <cell r="B991" t="str">
            <v>BAS4B-29</v>
          </cell>
          <cell r="C991">
            <v>3361000</v>
          </cell>
          <cell r="F991" t="str">
            <v>BAS4E-23</v>
          </cell>
          <cell r="G991">
            <v>1584000</v>
          </cell>
        </row>
        <row r="992">
          <cell r="B992" t="str">
            <v>BAS4B-30</v>
          </cell>
          <cell r="C992">
            <v>3411000</v>
          </cell>
          <cell r="F992" t="str">
            <v>BAS4E-24</v>
          </cell>
          <cell r="G992">
            <v>1632000</v>
          </cell>
        </row>
        <row r="993">
          <cell r="B993" t="str">
            <v>BAS4B-31</v>
          </cell>
          <cell r="C993">
            <v>3462000</v>
          </cell>
          <cell r="F993" t="str">
            <v>BAS4E-25</v>
          </cell>
          <cell r="G993">
            <v>1681000</v>
          </cell>
        </row>
        <row r="994">
          <cell r="B994" t="str">
            <v>BAS4B-32</v>
          </cell>
          <cell r="C994">
            <v>3514000</v>
          </cell>
          <cell r="F994" t="str">
            <v>BAS4E-26</v>
          </cell>
          <cell r="G994">
            <v>1732000</v>
          </cell>
        </row>
        <row r="995">
          <cell r="B995" t="str">
            <v>BAS4B-33</v>
          </cell>
          <cell r="C995">
            <v>3567000</v>
          </cell>
          <cell r="F995" t="str">
            <v>BAS4E-27</v>
          </cell>
          <cell r="G995">
            <v>1784000</v>
          </cell>
        </row>
        <row r="996">
          <cell r="B996" t="str">
            <v>BAS4B-34</v>
          </cell>
          <cell r="C996">
            <v>3620000</v>
          </cell>
          <cell r="F996" t="str">
            <v>BAS4E-28</v>
          </cell>
          <cell r="G996">
            <v>1838000</v>
          </cell>
        </row>
        <row r="997">
          <cell r="B997" t="str">
            <v>BAS4B-35</v>
          </cell>
          <cell r="C997">
            <v>3674000</v>
          </cell>
          <cell r="F997" t="str">
            <v>BAS4E-29</v>
          </cell>
          <cell r="G997">
            <v>1894000</v>
          </cell>
        </row>
        <row r="998">
          <cell r="B998" t="str">
            <v>BAS4B-36</v>
          </cell>
          <cell r="C998">
            <v>3730000</v>
          </cell>
          <cell r="F998" t="str">
            <v>BAS4E-30</v>
          </cell>
          <cell r="G998">
            <v>1951000</v>
          </cell>
        </row>
        <row r="999">
          <cell r="B999" t="str">
            <v>BAS4B-37</v>
          </cell>
          <cell r="C999">
            <v>3786000</v>
          </cell>
          <cell r="F999" t="str">
            <v>BAS4E-31</v>
          </cell>
          <cell r="G999">
            <v>2010000</v>
          </cell>
        </row>
        <row r="1000">
          <cell r="B1000" t="str">
            <v>BAS4B-38</v>
          </cell>
          <cell r="C1000">
            <v>3842000</v>
          </cell>
          <cell r="F1000" t="str">
            <v>BAS4E-32</v>
          </cell>
          <cell r="G1000">
            <v>2071000</v>
          </cell>
        </row>
        <row r="1001">
          <cell r="B1001" t="str">
            <v>BAS4B-39</v>
          </cell>
          <cell r="C1001">
            <v>3900000</v>
          </cell>
          <cell r="F1001" t="str">
            <v>BAS4E-33</v>
          </cell>
          <cell r="G1001">
            <v>2134000</v>
          </cell>
        </row>
        <row r="1002">
          <cell r="B1002" t="str">
            <v>BAS4B-40</v>
          </cell>
          <cell r="C1002">
            <v>3958000</v>
          </cell>
          <cell r="F1002" t="str">
            <v>BAS4E-34</v>
          </cell>
          <cell r="G1002">
            <v>2199000</v>
          </cell>
        </row>
        <row r="1003">
          <cell r="B1003" t="str">
            <v>BAS4A-01</v>
          </cell>
          <cell r="C1003">
            <v>2003000</v>
          </cell>
          <cell r="F1003" t="str">
            <v>BAS4E-35</v>
          </cell>
          <cell r="G1003">
            <v>2265000</v>
          </cell>
        </row>
        <row r="1004">
          <cell r="B1004" t="str">
            <v>BAS4A-02</v>
          </cell>
          <cell r="C1004">
            <v>2033000</v>
          </cell>
          <cell r="F1004" t="str">
            <v>BAS4E-36</v>
          </cell>
          <cell r="G1004">
            <v>2333000</v>
          </cell>
        </row>
        <row r="1005">
          <cell r="B1005" t="str">
            <v>BAS4A-03</v>
          </cell>
          <cell r="C1005">
            <v>2064000</v>
          </cell>
          <cell r="F1005" t="str">
            <v>BAS4E-37</v>
          </cell>
          <cell r="G1005">
            <v>2403000</v>
          </cell>
        </row>
        <row r="1006">
          <cell r="B1006" t="str">
            <v>BAS4A-04</v>
          </cell>
          <cell r="C1006">
            <v>2095000</v>
          </cell>
          <cell r="F1006" t="str">
            <v>BAS4E-38</v>
          </cell>
          <cell r="G1006">
            <v>2476000</v>
          </cell>
        </row>
        <row r="1007">
          <cell r="B1007" t="str">
            <v>BAS4A-05</v>
          </cell>
          <cell r="C1007">
            <v>2126000</v>
          </cell>
          <cell r="F1007" t="str">
            <v>BAS4E-39</v>
          </cell>
          <cell r="G1007">
            <v>2551000</v>
          </cell>
        </row>
        <row r="1008">
          <cell r="B1008" t="str">
            <v>BAS4A-06</v>
          </cell>
          <cell r="C1008">
            <v>2158000</v>
          </cell>
          <cell r="F1008" t="str">
            <v>BAS4E-40</v>
          </cell>
          <cell r="G1008">
            <v>2628000</v>
          </cell>
        </row>
        <row r="1009">
          <cell r="B1009" t="str">
            <v>BAS4A-07</v>
          </cell>
          <cell r="C1009">
            <v>2190000</v>
          </cell>
          <cell r="F1009" t="str">
            <v>BAS4E-41</v>
          </cell>
          <cell r="G1009">
            <v>2707000</v>
          </cell>
        </row>
        <row r="1010">
          <cell r="B1010" t="str">
            <v>BAS4A-08</v>
          </cell>
          <cell r="C1010">
            <v>2223000</v>
          </cell>
          <cell r="F1010" t="str">
            <v>BAS4E-42</v>
          </cell>
          <cell r="G1010">
            <v>2789000</v>
          </cell>
        </row>
        <row r="1011">
          <cell r="B1011" t="str">
            <v>BAS4A-09</v>
          </cell>
          <cell r="C1011">
            <v>2257000</v>
          </cell>
          <cell r="F1011" t="str">
            <v>BAS4E-43</v>
          </cell>
          <cell r="G1011">
            <v>2873000</v>
          </cell>
        </row>
        <row r="1012">
          <cell r="B1012" t="str">
            <v>BAS4A-10</v>
          </cell>
          <cell r="C1012">
            <v>2290000</v>
          </cell>
          <cell r="F1012" t="str">
            <v>BAS4E-44</v>
          </cell>
          <cell r="G1012">
            <v>2960000</v>
          </cell>
        </row>
        <row r="1013">
          <cell r="B1013" t="str">
            <v>BAS4A-11</v>
          </cell>
          <cell r="C1013">
            <v>2325000</v>
          </cell>
          <cell r="F1013" t="str">
            <v>BAS4E-45</v>
          </cell>
          <cell r="G1013">
            <v>3049000</v>
          </cell>
        </row>
        <row r="1014">
          <cell r="B1014" t="str">
            <v>BAS4A-12</v>
          </cell>
          <cell r="C1014">
            <v>2359000</v>
          </cell>
          <cell r="F1014" t="str">
            <v>BAS4E-46</v>
          </cell>
          <cell r="G1014">
            <v>3141000</v>
          </cell>
        </row>
        <row r="1015">
          <cell r="B1015" t="str">
            <v>BAS4A-13</v>
          </cell>
          <cell r="C1015">
            <v>2395000</v>
          </cell>
          <cell r="F1015" t="str">
            <v>BAS4D-01</v>
          </cell>
          <cell r="G1015">
            <v>763000</v>
          </cell>
        </row>
        <row r="1016">
          <cell r="B1016" t="str">
            <v>BAS4A-14</v>
          </cell>
          <cell r="C1016">
            <v>2431000</v>
          </cell>
          <cell r="F1016" t="str">
            <v>BAS4D-02</v>
          </cell>
          <cell r="G1016">
            <v>786000</v>
          </cell>
        </row>
        <row r="1017">
          <cell r="B1017" t="str">
            <v>BAS4A-15</v>
          </cell>
          <cell r="C1017">
            <v>2467000</v>
          </cell>
          <cell r="F1017" t="str">
            <v>BAS4D-03</v>
          </cell>
          <cell r="G1017">
            <v>810000</v>
          </cell>
        </row>
        <row r="1018">
          <cell r="B1018" t="str">
            <v>BAS4A-16</v>
          </cell>
          <cell r="C1018">
            <v>2504000</v>
          </cell>
          <cell r="F1018" t="str">
            <v>BAS4D-04</v>
          </cell>
          <cell r="G1018">
            <v>835000</v>
          </cell>
        </row>
        <row r="1019">
          <cell r="B1019" t="str">
            <v>BAS4A-17</v>
          </cell>
          <cell r="C1019">
            <v>2542000</v>
          </cell>
          <cell r="F1019" t="str">
            <v>BAS4D-05</v>
          </cell>
          <cell r="G1019">
            <v>861000</v>
          </cell>
        </row>
        <row r="1020">
          <cell r="B1020" t="str">
            <v>BAS4A-18</v>
          </cell>
          <cell r="C1020">
            <v>2580000</v>
          </cell>
          <cell r="F1020" t="str">
            <v>BAS4D-06</v>
          </cell>
          <cell r="G1020">
            <v>887000</v>
          </cell>
        </row>
        <row r="1021">
          <cell r="B1021" t="str">
            <v>BAS4A-19</v>
          </cell>
          <cell r="C1021">
            <v>2619000</v>
          </cell>
          <cell r="F1021" t="str">
            <v>BAS4D-07</v>
          </cell>
          <cell r="G1021">
            <v>914000</v>
          </cell>
        </row>
        <row r="1022">
          <cell r="B1022" t="str">
            <v>BAS4A-20</v>
          </cell>
          <cell r="C1022">
            <v>2658000</v>
          </cell>
          <cell r="F1022" t="str">
            <v>BAS4D-08</v>
          </cell>
          <cell r="G1022">
            <v>942000</v>
          </cell>
        </row>
        <row r="1023">
          <cell r="B1023" t="str">
            <v>BAS4A-21</v>
          </cell>
          <cell r="C1023">
            <v>2697000</v>
          </cell>
          <cell r="F1023" t="str">
            <v>BAS4D-09</v>
          </cell>
          <cell r="G1023">
            <v>971000</v>
          </cell>
        </row>
        <row r="1024">
          <cell r="B1024" t="str">
            <v>BAS4A-22</v>
          </cell>
          <cell r="C1024">
            <v>2738000</v>
          </cell>
          <cell r="F1024" t="str">
            <v>BAS4D-10</v>
          </cell>
          <cell r="G1024">
            <v>1001000</v>
          </cell>
        </row>
        <row r="1025">
          <cell r="B1025" t="str">
            <v>BAS4A-23</v>
          </cell>
          <cell r="C1025">
            <v>2779000</v>
          </cell>
          <cell r="F1025" t="str">
            <v>BAS4D-11</v>
          </cell>
          <cell r="G1025">
            <v>1032000</v>
          </cell>
        </row>
        <row r="1026">
          <cell r="B1026" t="str">
            <v>BAS4A-24</v>
          </cell>
          <cell r="C1026">
            <v>2821000</v>
          </cell>
          <cell r="F1026" t="str">
            <v>BAS4D-12</v>
          </cell>
          <cell r="G1026">
            <v>1063000</v>
          </cell>
        </row>
        <row r="1027">
          <cell r="B1027" t="str">
            <v>BAS4A-25</v>
          </cell>
          <cell r="C1027">
            <v>2863000</v>
          </cell>
          <cell r="F1027" t="str">
            <v>BAS4D-13</v>
          </cell>
          <cell r="G1027">
            <v>1095000</v>
          </cell>
        </row>
        <row r="1028">
          <cell r="B1028" t="str">
            <v>BAS4A-26</v>
          </cell>
          <cell r="C1028">
            <v>2906000</v>
          </cell>
          <cell r="F1028" t="str">
            <v>BAS4D-14</v>
          </cell>
          <cell r="G1028">
            <v>1128000</v>
          </cell>
        </row>
        <row r="1029">
          <cell r="B1029" t="str">
            <v>BAS4A-27</v>
          </cell>
          <cell r="C1029">
            <v>2949000</v>
          </cell>
          <cell r="F1029" t="str">
            <v>BAS4D-15</v>
          </cell>
          <cell r="G1029">
            <v>1162000</v>
          </cell>
        </row>
        <row r="1030">
          <cell r="B1030" t="str">
            <v>BAS4A-28</v>
          </cell>
          <cell r="C1030">
            <v>2993000</v>
          </cell>
          <cell r="F1030" t="str">
            <v>BAS4D-16</v>
          </cell>
          <cell r="G1030">
            <v>1197000</v>
          </cell>
        </row>
        <row r="1031">
          <cell r="B1031" t="str">
            <v>BAS4A-29</v>
          </cell>
          <cell r="C1031">
            <v>3039000</v>
          </cell>
          <cell r="F1031" t="str">
            <v>BAS4D-17</v>
          </cell>
          <cell r="G1031">
            <v>1233000</v>
          </cell>
        </row>
        <row r="1032">
          <cell r="B1032" t="str">
            <v>BAS4A-30</v>
          </cell>
          <cell r="C1032">
            <v>3084000</v>
          </cell>
          <cell r="F1032" t="str">
            <v>BAS4D-18</v>
          </cell>
          <cell r="G1032">
            <v>1270000</v>
          </cell>
        </row>
        <row r="1033">
          <cell r="B1033" t="str">
            <v>BAS4A-31</v>
          </cell>
          <cell r="C1033">
            <v>3131000</v>
          </cell>
          <cell r="F1033" t="str">
            <v>BAS4D-19</v>
          </cell>
          <cell r="G1033">
            <v>1309000</v>
          </cell>
        </row>
        <row r="1034">
          <cell r="B1034" t="str">
            <v>BAS4A-32</v>
          </cell>
          <cell r="C1034">
            <v>3177000</v>
          </cell>
          <cell r="F1034" t="str">
            <v>BAS4D-20</v>
          </cell>
          <cell r="G1034">
            <v>1349000</v>
          </cell>
        </row>
        <row r="1035">
          <cell r="B1035" t="str">
            <v>BAS4A-33</v>
          </cell>
          <cell r="C1035">
            <v>3225000</v>
          </cell>
          <cell r="F1035" t="str">
            <v>BAS4D-21</v>
          </cell>
          <cell r="G1035">
            <v>1390000</v>
          </cell>
        </row>
        <row r="1036">
          <cell r="B1036" t="str">
            <v>BAS4A-34</v>
          </cell>
          <cell r="C1036">
            <v>3274000</v>
          </cell>
          <cell r="F1036" t="str">
            <v>BAS4D-22</v>
          </cell>
          <cell r="G1036">
            <v>1432000</v>
          </cell>
        </row>
        <row r="1037">
          <cell r="B1037" t="str">
            <v>BAS4A-35</v>
          </cell>
          <cell r="C1037">
            <v>3323000</v>
          </cell>
          <cell r="F1037" t="str">
            <v>BAS4D-23</v>
          </cell>
          <cell r="G1037">
            <v>1475000</v>
          </cell>
        </row>
        <row r="1038">
          <cell r="B1038" t="str">
            <v>BAS4A-36</v>
          </cell>
          <cell r="C1038">
            <v>3373000</v>
          </cell>
          <cell r="F1038" t="str">
            <v>BAS4D-24</v>
          </cell>
          <cell r="G1038">
            <v>1520000</v>
          </cell>
        </row>
        <row r="1039">
          <cell r="B1039" t="str">
            <v>BAS4A-37</v>
          </cell>
          <cell r="C1039">
            <v>3423000</v>
          </cell>
          <cell r="F1039" t="str">
            <v>BAS4D-25</v>
          </cell>
          <cell r="G1039">
            <v>1566000</v>
          </cell>
        </row>
        <row r="1040">
          <cell r="B1040" t="str">
            <v>BAS4A-38</v>
          </cell>
          <cell r="C1040">
            <v>3475000</v>
          </cell>
          <cell r="F1040" t="str">
            <v>BAS4D-26</v>
          </cell>
          <cell r="G1040">
            <v>1613000</v>
          </cell>
        </row>
        <row r="1041">
          <cell r="B1041" t="str">
            <v>BAS4A-39</v>
          </cell>
          <cell r="C1041">
            <v>3527000</v>
          </cell>
          <cell r="F1041" t="str">
            <v>BAS4D-27</v>
          </cell>
          <cell r="G1041">
            <v>1662000</v>
          </cell>
        </row>
        <row r="1042">
          <cell r="B1042" t="str">
            <v>BAS4A-40</v>
          </cell>
          <cell r="C1042">
            <v>3579000</v>
          </cell>
          <cell r="F1042" t="str">
            <v>BAS4D-28</v>
          </cell>
          <cell r="G1042">
            <v>1712000</v>
          </cell>
        </row>
        <row r="1043">
          <cell r="F1043" t="str">
            <v>BAS4D-29</v>
          </cell>
          <cell r="G1043">
            <v>1764000</v>
          </cell>
        </row>
        <row r="1044">
          <cell r="F1044" t="str">
            <v>BAS4D-30</v>
          </cell>
          <cell r="G1044">
            <v>1817000</v>
          </cell>
        </row>
        <row r="1045">
          <cell r="F1045" t="str">
            <v>BAS4D-31</v>
          </cell>
          <cell r="G1045">
            <v>1872000</v>
          </cell>
        </row>
        <row r="1046">
          <cell r="F1046" t="str">
            <v>BAS4D-32</v>
          </cell>
          <cell r="G1046">
            <v>1929000</v>
          </cell>
        </row>
        <row r="1047">
          <cell r="F1047" t="str">
            <v>BAS4D-33</v>
          </cell>
          <cell r="G1047">
            <v>1987000</v>
          </cell>
        </row>
        <row r="1048">
          <cell r="F1048" t="str">
            <v>BAS4D-34</v>
          </cell>
          <cell r="G1048">
            <v>2047000</v>
          </cell>
        </row>
        <row r="1049">
          <cell r="F1049" t="str">
            <v>BAS4D-35</v>
          </cell>
          <cell r="G1049">
            <v>2109000</v>
          </cell>
        </row>
        <row r="1050">
          <cell r="F1050" t="str">
            <v>BAS4D-36</v>
          </cell>
          <cell r="G1050">
            <v>2173000</v>
          </cell>
        </row>
        <row r="1051">
          <cell r="F1051" t="str">
            <v>BAS4D-37</v>
          </cell>
          <cell r="G1051">
            <v>2239000</v>
          </cell>
        </row>
        <row r="1052">
          <cell r="F1052" t="str">
            <v>BAS4D-38</v>
          </cell>
          <cell r="G1052">
            <v>2307000</v>
          </cell>
        </row>
        <row r="1053">
          <cell r="F1053" t="str">
            <v>BAS4D-39</v>
          </cell>
          <cell r="G1053">
            <v>2377000</v>
          </cell>
        </row>
        <row r="1054">
          <cell r="F1054" t="str">
            <v>BAS4D-40</v>
          </cell>
          <cell r="G1054">
            <v>2449000</v>
          </cell>
        </row>
        <row r="1055">
          <cell r="F1055" t="str">
            <v>BAS4D-41</v>
          </cell>
          <cell r="G1055">
            <v>2523000</v>
          </cell>
        </row>
        <row r="1056">
          <cell r="F1056" t="str">
            <v>BAS4D-42</v>
          </cell>
          <cell r="G1056">
            <v>2599000</v>
          </cell>
        </row>
        <row r="1057">
          <cell r="F1057" t="str">
            <v>BAS4D-43</v>
          </cell>
          <cell r="G1057">
            <v>2677000</v>
          </cell>
        </row>
        <row r="1058">
          <cell r="F1058" t="str">
            <v>BAS4D-44</v>
          </cell>
          <cell r="G1058">
            <v>2758000</v>
          </cell>
        </row>
        <row r="1059">
          <cell r="F1059" t="str">
            <v>BAS4D-45</v>
          </cell>
          <cell r="G1059">
            <v>2841000</v>
          </cell>
        </row>
        <row r="1060">
          <cell r="F1060" t="str">
            <v>BAS4D-46</v>
          </cell>
          <cell r="G1060">
            <v>2927000</v>
          </cell>
        </row>
        <row r="1061">
          <cell r="F1061" t="str">
            <v>BAS4C-01</v>
          </cell>
          <cell r="G1061">
            <v>713000</v>
          </cell>
        </row>
        <row r="1062">
          <cell r="F1062" t="str">
            <v>BAS4C-02</v>
          </cell>
          <cell r="G1062">
            <v>735000</v>
          </cell>
        </row>
        <row r="1063">
          <cell r="F1063" t="str">
            <v>BAS4C-03</v>
          </cell>
          <cell r="G1063">
            <v>758000</v>
          </cell>
        </row>
        <row r="1064">
          <cell r="F1064" t="str">
            <v>BAS4C-04</v>
          </cell>
          <cell r="G1064">
            <v>781000</v>
          </cell>
        </row>
        <row r="1065">
          <cell r="F1065" t="str">
            <v>BAS4C-05</v>
          </cell>
          <cell r="G1065">
            <v>805000</v>
          </cell>
        </row>
        <row r="1066">
          <cell r="F1066" t="str">
            <v>BAS4C-06</v>
          </cell>
          <cell r="G1066">
            <v>830000</v>
          </cell>
        </row>
        <row r="1067">
          <cell r="F1067" t="str">
            <v>BAS4C-07</v>
          </cell>
          <cell r="G1067">
            <v>855000</v>
          </cell>
        </row>
        <row r="1068">
          <cell r="F1068" t="str">
            <v>BAS4C-08</v>
          </cell>
          <cell r="G1068">
            <v>881000</v>
          </cell>
        </row>
        <row r="1069">
          <cell r="F1069" t="str">
            <v>BAS4C-09</v>
          </cell>
          <cell r="G1069">
            <v>908000</v>
          </cell>
        </row>
        <row r="1070">
          <cell r="F1070" t="str">
            <v>BAS4C-10</v>
          </cell>
          <cell r="G1070">
            <v>936000</v>
          </cell>
        </row>
        <row r="1071">
          <cell r="F1071" t="str">
            <v>BAS4C-11</v>
          </cell>
          <cell r="G1071">
            <v>965000</v>
          </cell>
        </row>
        <row r="1072">
          <cell r="F1072" t="str">
            <v>BAS4C-12</v>
          </cell>
          <cell r="G1072">
            <v>994000</v>
          </cell>
        </row>
        <row r="1073">
          <cell r="F1073" t="str">
            <v>BAS4C-13</v>
          </cell>
          <cell r="G1073">
            <v>1024000</v>
          </cell>
        </row>
        <row r="1074">
          <cell r="F1074" t="str">
            <v>BAS4C-14</v>
          </cell>
          <cell r="G1074">
            <v>1055000</v>
          </cell>
        </row>
        <row r="1075">
          <cell r="F1075" t="str">
            <v>BAS4C-15</v>
          </cell>
          <cell r="G1075">
            <v>1087000</v>
          </cell>
        </row>
        <row r="1076">
          <cell r="F1076" t="str">
            <v>BAS4C-16</v>
          </cell>
          <cell r="G1076">
            <v>1120000</v>
          </cell>
        </row>
        <row r="1077">
          <cell r="F1077" t="str">
            <v>BAS4C-17</v>
          </cell>
          <cell r="G1077">
            <v>1154000</v>
          </cell>
        </row>
        <row r="1078">
          <cell r="F1078" t="str">
            <v>BAS4C-18</v>
          </cell>
          <cell r="G1078">
            <v>1189000</v>
          </cell>
        </row>
        <row r="1079">
          <cell r="F1079" t="str">
            <v>BAS4C-19</v>
          </cell>
          <cell r="G1079">
            <v>1225000</v>
          </cell>
        </row>
        <row r="1080">
          <cell r="F1080" t="str">
            <v>BAS4C-20</v>
          </cell>
          <cell r="G1080">
            <v>1262000</v>
          </cell>
        </row>
        <row r="1081">
          <cell r="F1081" t="str">
            <v>BAS4C-21</v>
          </cell>
          <cell r="G1081">
            <v>1300000</v>
          </cell>
        </row>
        <row r="1082">
          <cell r="F1082" t="str">
            <v>BAS4C-22</v>
          </cell>
          <cell r="G1082">
            <v>1339000</v>
          </cell>
        </row>
        <row r="1083">
          <cell r="F1083" t="str">
            <v>BAS4C-23</v>
          </cell>
          <cell r="G1083">
            <v>1380000</v>
          </cell>
        </row>
        <row r="1084">
          <cell r="F1084" t="str">
            <v>BAS4C-24</v>
          </cell>
          <cell r="G1084">
            <v>1422000</v>
          </cell>
        </row>
        <row r="1085">
          <cell r="F1085" t="str">
            <v>BAS4C-25</v>
          </cell>
          <cell r="G1085">
            <v>1465000</v>
          </cell>
        </row>
        <row r="1086">
          <cell r="F1086" t="str">
            <v>BAS4C-26</v>
          </cell>
          <cell r="G1086">
            <v>1509000</v>
          </cell>
        </row>
        <row r="1087">
          <cell r="F1087" t="str">
            <v>BAS4C-27</v>
          </cell>
          <cell r="G1087">
            <v>1555000</v>
          </cell>
        </row>
        <row r="1088">
          <cell r="F1088" t="str">
            <v>BAS4C-28</v>
          </cell>
          <cell r="G1088">
            <v>1602000</v>
          </cell>
        </row>
        <row r="1089">
          <cell r="F1089" t="str">
            <v>BAS4C-29</v>
          </cell>
          <cell r="G1089">
            <v>1651000</v>
          </cell>
        </row>
        <row r="1090">
          <cell r="F1090" t="str">
            <v>BAS4C-30</v>
          </cell>
          <cell r="G1090">
            <v>1701000</v>
          </cell>
        </row>
        <row r="1091">
          <cell r="F1091" t="str">
            <v>BAS4C-31</v>
          </cell>
          <cell r="G1091">
            <v>1753000</v>
          </cell>
        </row>
        <row r="1092">
          <cell r="F1092" t="str">
            <v>BAS4C-32</v>
          </cell>
          <cell r="G1092">
            <v>1806000</v>
          </cell>
        </row>
        <row r="1093">
          <cell r="F1093" t="str">
            <v>BAS4C-33</v>
          </cell>
          <cell r="G1093">
            <v>1861000</v>
          </cell>
        </row>
        <row r="1094">
          <cell r="F1094" t="str">
            <v>BAS4C-34</v>
          </cell>
          <cell r="G1094">
            <v>1917000</v>
          </cell>
        </row>
        <row r="1095">
          <cell r="F1095" t="str">
            <v>BAS4C-35</v>
          </cell>
          <cell r="G1095">
            <v>1975000</v>
          </cell>
        </row>
        <row r="1096">
          <cell r="F1096" t="str">
            <v>BAS4C-36</v>
          </cell>
          <cell r="G1096">
            <v>2035000</v>
          </cell>
        </row>
        <row r="1097">
          <cell r="F1097" t="str">
            <v>BAS4C-37</v>
          </cell>
          <cell r="G1097">
            <v>2097000</v>
          </cell>
        </row>
        <row r="1098">
          <cell r="F1098" t="str">
            <v>BAS4C-38</v>
          </cell>
          <cell r="G1098">
            <v>2160000</v>
          </cell>
        </row>
        <row r="1099">
          <cell r="F1099" t="str">
            <v>BAS4C-39</v>
          </cell>
          <cell r="G1099">
            <v>2225000</v>
          </cell>
        </row>
        <row r="1100">
          <cell r="F1100" t="str">
            <v>BAS4C-40</v>
          </cell>
          <cell r="G1100">
            <v>2292000</v>
          </cell>
        </row>
        <row r="1101">
          <cell r="F1101" t="str">
            <v>BAS4C-41</v>
          </cell>
          <cell r="G1101">
            <v>2361000</v>
          </cell>
        </row>
        <row r="1102">
          <cell r="F1102" t="str">
            <v>BAS4C-42</v>
          </cell>
          <cell r="G1102">
            <v>2432000</v>
          </cell>
        </row>
        <row r="1103">
          <cell r="F1103" t="str">
            <v>BAS4C-43</v>
          </cell>
          <cell r="G1103">
            <v>2505000</v>
          </cell>
        </row>
        <row r="1104">
          <cell r="F1104" t="str">
            <v>BAS4C-44</v>
          </cell>
          <cell r="G1104">
            <v>2581000</v>
          </cell>
        </row>
        <row r="1105">
          <cell r="F1105" t="str">
            <v>BAS4C-45</v>
          </cell>
          <cell r="G1105">
            <v>2659000</v>
          </cell>
        </row>
        <row r="1106">
          <cell r="F1106" t="str">
            <v>BAS4C-46</v>
          </cell>
          <cell r="G1106">
            <v>2739000</v>
          </cell>
        </row>
        <row r="1107">
          <cell r="F1107" t="str">
            <v>BAS4B-01</v>
          </cell>
          <cell r="G1107">
            <v>666000</v>
          </cell>
        </row>
        <row r="1108">
          <cell r="F1108" t="str">
            <v>BAS4B-02</v>
          </cell>
          <cell r="G1108">
            <v>686000</v>
          </cell>
        </row>
        <row r="1109">
          <cell r="F1109" t="str">
            <v>BAS4B-03</v>
          </cell>
          <cell r="G1109">
            <v>707000</v>
          </cell>
        </row>
        <row r="1110">
          <cell r="F1110" t="str">
            <v>BAS4B-04</v>
          </cell>
          <cell r="G1110">
            <v>729000</v>
          </cell>
        </row>
        <row r="1111">
          <cell r="F1111" t="str">
            <v>BAS4B-05</v>
          </cell>
          <cell r="G1111">
            <v>751000</v>
          </cell>
        </row>
        <row r="1112">
          <cell r="F1112" t="str">
            <v>BAS4B-06</v>
          </cell>
          <cell r="G1112">
            <v>774000</v>
          </cell>
        </row>
        <row r="1113">
          <cell r="F1113" t="str">
            <v>BAS4B-07</v>
          </cell>
          <cell r="G1113">
            <v>798000</v>
          </cell>
        </row>
        <row r="1114">
          <cell r="F1114" t="str">
            <v>BAS4B-08</v>
          </cell>
          <cell r="G1114">
            <v>822000</v>
          </cell>
        </row>
        <row r="1115">
          <cell r="F1115" t="str">
            <v>BAS4B-09</v>
          </cell>
          <cell r="G1115">
            <v>847000</v>
          </cell>
        </row>
        <row r="1116">
          <cell r="F1116" t="str">
            <v>BAS4B-10</v>
          </cell>
          <cell r="G1116">
            <v>873000</v>
          </cell>
        </row>
        <row r="1117">
          <cell r="F1117" t="str">
            <v>BAS4B-11</v>
          </cell>
          <cell r="G1117">
            <v>900000</v>
          </cell>
        </row>
        <row r="1118">
          <cell r="F1118" t="str">
            <v>BAS4B-12</v>
          </cell>
          <cell r="G1118">
            <v>927000</v>
          </cell>
        </row>
        <row r="1119">
          <cell r="F1119" t="str">
            <v>BAS4B-13</v>
          </cell>
          <cell r="G1119">
            <v>955000</v>
          </cell>
        </row>
        <row r="1120">
          <cell r="F1120" t="str">
            <v>BAS4B-14</v>
          </cell>
          <cell r="G1120">
            <v>984000</v>
          </cell>
        </row>
        <row r="1121">
          <cell r="F1121" t="str">
            <v>BAS4B-15</v>
          </cell>
          <cell r="G1121">
            <v>1014000</v>
          </cell>
        </row>
        <row r="1122">
          <cell r="F1122" t="str">
            <v>BAS4B-16</v>
          </cell>
          <cell r="G1122">
            <v>1045000</v>
          </cell>
        </row>
        <row r="1123">
          <cell r="F1123" t="str">
            <v>BAS4B-17</v>
          </cell>
          <cell r="G1123">
            <v>1077000</v>
          </cell>
        </row>
        <row r="1124">
          <cell r="F1124" t="str">
            <v>BAS4B-18</v>
          </cell>
          <cell r="G1124">
            <v>1110000</v>
          </cell>
        </row>
        <row r="1125">
          <cell r="F1125" t="str">
            <v>BAS4B-19</v>
          </cell>
          <cell r="G1125">
            <v>1144000</v>
          </cell>
        </row>
        <row r="1126">
          <cell r="F1126" t="str">
            <v>BAS4B-20</v>
          </cell>
          <cell r="G1126">
            <v>1179000</v>
          </cell>
        </row>
        <row r="1127">
          <cell r="F1127" t="str">
            <v>BAS4B-21</v>
          </cell>
          <cell r="G1127">
            <v>1215000</v>
          </cell>
        </row>
        <row r="1128">
          <cell r="F1128" t="str">
            <v>BAS4B-22</v>
          </cell>
          <cell r="G1128">
            <v>1252000</v>
          </cell>
        </row>
        <row r="1129">
          <cell r="F1129" t="str">
            <v>BAS4B-23</v>
          </cell>
          <cell r="G1129">
            <v>1290000</v>
          </cell>
        </row>
        <row r="1130">
          <cell r="F1130" t="str">
            <v>BAS4B-24</v>
          </cell>
          <cell r="G1130">
            <v>1329000</v>
          </cell>
        </row>
        <row r="1131">
          <cell r="F1131" t="str">
            <v>BAS4B-25</v>
          </cell>
          <cell r="G1131">
            <v>1369000</v>
          </cell>
        </row>
        <row r="1132">
          <cell r="F1132" t="str">
            <v>BAS4B-26</v>
          </cell>
          <cell r="G1132">
            <v>1411000</v>
          </cell>
        </row>
        <row r="1133">
          <cell r="F1133" t="str">
            <v>BAS4B-27</v>
          </cell>
          <cell r="G1133">
            <v>1454000</v>
          </cell>
        </row>
        <row r="1134">
          <cell r="F1134" t="str">
            <v>BAS4B-28</v>
          </cell>
          <cell r="G1134">
            <v>1498000</v>
          </cell>
        </row>
        <row r="1135">
          <cell r="F1135" t="str">
            <v>BAS4B-29</v>
          </cell>
          <cell r="G1135">
            <v>1543000</v>
          </cell>
        </row>
        <row r="1136">
          <cell r="F1136" t="str">
            <v>BAS4B-30</v>
          </cell>
          <cell r="G1136">
            <v>1590000</v>
          </cell>
        </row>
        <row r="1137">
          <cell r="F1137" t="str">
            <v>BAS4B-31</v>
          </cell>
          <cell r="G1137">
            <v>1638000</v>
          </cell>
        </row>
        <row r="1138">
          <cell r="F1138" t="str">
            <v>BAS4B-32</v>
          </cell>
          <cell r="G1138">
            <v>1688000</v>
          </cell>
        </row>
        <row r="1139">
          <cell r="F1139" t="str">
            <v>BAS4B-33</v>
          </cell>
          <cell r="G1139">
            <v>1739000</v>
          </cell>
        </row>
        <row r="1140">
          <cell r="F1140" t="str">
            <v>BAS4B-34</v>
          </cell>
          <cell r="G1140">
            <v>1792000</v>
          </cell>
        </row>
        <row r="1141">
          <cell r="F1141" t="str">
            <v>BAS4B-35</v>
          </cell>
          <cell r="G1141">
            <v>1846000</v>
          </cell>
        </row>
        <row r="1142">
          <cell r="F1142" t="str">
            <v>BAS4B-36</v>
          </cell>
          <cell r="G1142">
            <v>1902000</v>
          </cell>
        </row>
        <row r="1143">
          <cell r="F1143" t="str">
            <v>BAS4B-37</v>
          </cell>
          <cell r="G1143">
            <v>1960000</v>
          </cell>
        </row>
        <row r="1144">
          <cell r="F1144" t="str">
            <v>BAS4B-38</v>
          </cell>
          <cell r="G1144">
            <v>2019000</v>
          </cell>
        </row>
        <row r="1145">
          <cell r="F1145" t="str">
            <v>BAS4B-39</v>
          </cell>
          <cell r="G1145">
            <v>2080000</v>
          </cell>
        </row>
        <row r="1146">
          <cell r="F1146" t="str">
            <v>BAS4B-40</v>
          </cell>
          <cell r="G1146">
            <v>2143000</v>
          </cell>
        </row>
        <row r="1147">
          <cell r="F1147" t="str">
            <v>BAS4B-41</v>
          </cell>
          <cell r="G1147">
            <v>2208000</v>
          </cell>
        </row>
        <row r="1148">
          <cell r="F1148" t="str">
            <v>BAS4B-42</v>
          </cell>
          <cell r="G1148">
            <v>2275000</v>
          </cell>
        </row>
        <row r="1149">
          <cell r="F1149" t="str">
            <v>BAS4B-43</v>
          </cell>
          <cell r="G1149">
            <v>2344000</v>
          </cell>
        </row>
        <row r="1150">
          <cell r="F1150" t="str">
            <v>BAS4B-44</v>
          </cell>
          <cell r="G1150">
            <v>2415000</v>
          </cell>
        </row>
        <row r="1151">
          <cell r="F1151" t="str">
            <v>BAS4B-45</v>
          </cell>
          <cell r="G1151">
            <v>2488000</v>
          </cell>
        </row>
        <row r="1152">
          <cell r="F1152" t="str">
            <v>BAS4B-46</v>
          </cell>
          <cell r="G1152">
            <v>2563000</v>
          </cell>
        </row>
        <row r="1153">
          <cell r="F1153" t="str">
            <v>BAS4A-01</v>
          </cell>
          <cell r="G1153">
            <v>622000</v>
          </cell>
        </row>
        <row r="1154">
          <cell r="F1154" t="str">
            <v>BAS4A-02</v>
          </cell>
          <cell r="G1154">
            <v>641000</v>
          </cell>
        </row>
        <row r="1155">
          <cell r="F1155" t="str">
            <v>BAS4A-03</v>
          </cell>
          <cell r="G1155">
            <v>661000</v>
          </cell>
        </row>
        <row r="1156">
          <cell r="F1156" t="str">
            <v>BAS4A-04</v>
          </cell>
          <cell r="G1156">
            <v>681000</v>
          </cell>
        </row>
        <row r="1157">
          <cell r="F1157" t="str">
            <v>BAS4A-05</v>
          </cell>
          <cell r="G1157">
            <v>702000</v>
          </cell>
        </row>
        <row r="1158">
          <cell r="F1158" t="str">
            <v>BAS4A-06</v>
          </cell>
          <cell r="G1158">
            <v>724000</v>
          </cell>
        </row>
        <row r="1159">
          <cell r="F1159" t="str">
            <v>BAS4A-07</v>
          </cell>
          <cell r="G1159">
            <v>746000</v>
          </cell>
        </row>
        <row r="1160">
          <cell r="F1160" t="str">
            <v>BAS4A-08</v>
          </cell>
          <cell r="G1160">
            <v>769000</v>
          </cell>
        </row>
        <row r="1161">
          <cell r="F1161" t="str">
            <v>BAS4A-09</v>
          </cell>
          <cell r="G1161">
            <v>793000</v>
          </cell>
        </row>
        <row r="1162">
          <cell r="F1162" t="str">
            <v>BAS4A-10</v>
          </cell>
          <cell r="G1162">
            <v>817000</v>
          </cell>
        </row>
        <row r="1163">
          <cell r="F1163" t="str">
            <v>BAS4A-11</v>
          </cell>
          <cell r="G1163">
            <v>842000</v>
          </cell>
        </row>
        <row r="1164">
          <cell r="F1164" t="str">
            <v>BAS4A-12</v>
          </cell>
          <cell r="G1164">
            <v>868000</v>
          </cell>
        </row>
        <row r="1165">
          <cell r="F1165" t="str">
            <v>BAS4A-13</v>
          </cell>
          <cell r="G1165">
            <v>895000</v>
          </cell>
        </row>
        <row r="1166">
          <cell r="F1166" t="str">
            <v>BAS4A-14</v>
          </cell>
          <cell r="G1166">
            <v>922000</v>
          </cell>
        </row>
        <row r="1167">
          <cell r="F1167" t="str">
            <v>BAS4A-15</v>
          </cell>
          <cell r="G1167">
            <v>950000</v>
          </cell>
        </row>
        <row r="1168">
          <cell r="F1168" t="str">
            <v>BAS4A-16</v>
          </cell>
          <cell r="G1168">
            <v>979000</v>
          </cell>
        </row>
        <row r="1169">
          <cell r="F1169" t="str">
            <v>BAS4A-17</v>
          </cell>
          <cell r="G1169">
            <v>1009000</v>
          </cell>
        </row>
        <row r="1170">
          <cell r="F1170" t="str">
            <v>BAS4A-18</v>
          </cell>
          <cell r="G1170">
            <v>1040000</v>
          </cell>
        </row>
        <row r="1171">
          <cell r="F1171" t="str">
            <v>BAS4A-19</v>
          </cell>
          <cell r="G1171">
            <v>1072000</v>
          </cell>
        </row>
        <row r="1172">
          <cell r="F1172" t="str">
            <v>BAS4A-20</v>
          </cell>
          <cell r="G1172">
            <v>1105000</v>
          </cell>
        </row>
        <row r="1173">
          <cell r="F1173" t="str">
            <v>BAS4A-21</v>
          </cell>
          <cell r="G1173">
            <v>1139000</v>
          </cell>
        </row>
        <row r="1174">
          <cell r="F1174" t="str">
            <v>BAS4A-22</v>
          </cell>
          <cell r="G1174">
            <v>1174000</v>
          </cell>
        </row>
        <row r="1175">
          <cell r="F1175" t="str">
            <v>BAS4A-23</v>
          </cell>
          <cell r="G1175">
            <v>1210000</v>
          </cell>
        </row>
        <row r="1176">
          <cell r="F1176" t="str">
            <v>BAS4A-24</v>
          </cell>
          <cell r="G1176">
            <v>1247000</v>
          </cell>
        </row>
        <row r="1177">
          <cell r="F1177" t="str">
            <v>BAS4A-25</v>
          </cell>
          <cell r="G1177">
            <v>1285000</v>
          </cell>
        </row>
        <row r="1178">
          <cell r="F1178" t="str">
            <v>BAS4A-26</v>
          </cell>
          <cell r="G1178">
            <v>1324000</v>
          </cell>
        </row>
        <row r="1179">
          <cell r="F1179" t="str">
            <v>BAS4A-27</v>
          </cell>
          <cell r="G1179">
            <v>1364000</v>
          </cell>
        </row>
        <row r="1180">
          <cell r="F1180" t="str">
            <v>BAS4A-28</v>
          </cell>
          <cell r="G1180">
            <v>1405000</v>
          </cell>
        </row>
        <row r="1181">
          <cell r="F1181" t="str">
            <v>BAS4A-29</v>
          </cell>
          <cell r="G1181">
            <v>1448000</v>
          </cell>
        </row>
        <row r="1182">
          <cell r="F1182" t="str">
            <v>BAS4A-30</v>
          </cell>
          <cell r="G1182">
            <v>1492000</v>
          </cell>
        </row>
        <row r="1183">
          <cell r="F1183" t="str">
            <v>BAS4A-31</v>
          </cell>
          <cell r="G1183">
            <v>1537000</v>
          </cell>
        </row>
        <row r="1184">
          <cell r="F1184" t="str">
            <v>BAS4A-32</v>
          </cell>
          <cell r="G1184">
            <v>1584000</v>
          </cell>
        </row>
        <row r="1185">
          <cell r="F1185" t="str">
            <v>BAS4A-33</v>
          </cell>
          <cell r="G1185">
            <v>1632000</v>
          </cell>
        </row>
        <row r="1186">
          <cell r="F1186" t="str">
            <v>BAS4A-34</v>
          </cell>
          <cell r="G1186">
            <v>1681000</v>
          </cell>
        </row>
        <row r="1187">
          <cell r="F1187" t="str">
            <v>BAS4A-35</v>
          </cell>
          <cell r="G1187">
            <v>1732000</v>
          </cell>
        </row>
        <row r="1188">
          <cell r="F1188" t="str">
            <v>BAS4A-36</v>
          </cell>
          <cell r="G1188">
            <v>1784000</v>
          </cell>
        </row>
        <row r="1189">
          <cell r="F1189" t="str">
            <v>BAS4A-37</v>
          </cell>
          <cell r="G1189">
            <v>1838000</v>
          </cell>
        </row>
        <row r="1190">
          <cell r="F1190" t="str">
            <v>BAS4A-38</v>
          </cell>
          <cell r="G1190">
            <v>1894000</v>
          </cell>
        </row>
        <row r="1191">
          <cell r="F1191" t="str">
            <v>BAS4A-39</v>
          </cell>
          <cell r="G1191">
            <v>1951000</v>
          </cell>
        </row>
        <row r="1192">
          <cell r="F1192" t="str">
            <v>BAS4A-40</v>
          </cell>
          <cell r="G1192">
            <v>2010000</v>
          </cell>
        </row>
        <row r="1193">
          <cell r="F1193" t="str">
            <v>BAS4A-41</v>
          </cell>
          <cell r="G1193">
            <v>2071000</v>
          </cell>
        </row>
        <row r="1194">
          <cell r="F1194" t="str">
            <v>BAS4A-42</v>
          </cell>
          <cell r="G1194">
            <v>2134000</v>
          </cell>
        </row>
        <row r="1195">
          <cell r="F1195" t="str">
            <v>BAS4A-43</v>
          </cell>
          <cell r="G1195">
            <v>2199000</v>
          </cell>
        </row>
        <row r="1196">
          <cell r="F1196" t="str">
            <v>BAS4A-44</v>
          </cell>
          <cell r="G1196">
            <v>2265000</v>
          </cell>
        </row>
        <row r="1197">
          <cell r="F1197" t="str">
            <v>BAS4A-45</v>
          </cell>
          <cell r="G1197">
            <v>2333000</v>
          </cell>
        </row>
        <row r="1198">
          <cell r="F1198" t="str">
            <v>BAS4A-46</v>
          </cell>
          <cell r="G1198">
            <v>2403000</v>
          </cell>
        </row>
      </sheetData>
      <sheetData sheetId="3"/>
      <sheetData sheetId="4"/>
      <sheetData sheetId="5">
        <row r="3">
          <cell r="J3" t="str">
            <v>BULAN CUTI</v>
          </cell>
          <cell r="K3" t="str">
            <v>BULAN CUTI BESAR</v>
          </cell>
          <cell r="M3" t="str">
            <v>WINDUAN KE-</v>
          </cell>
          <cell r="N3" t="str">
            <v>BULAN PENSIUN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0607"/>
      <sheetName val="Sheet1"/>
      <sheetName val="RESUME (2)"/>
      <sheetName val="REK. DISB"/>
      <sheetName val="FORM.A3 KIT"/>
      <sheetName val="RESUME"/>
      <sheetName val="FORM.A3 TL"/>
      <sheetName val="MURNI"/>
      <sheetName val="TANAH"/>
      <sheetName val="RESUME FORM.A3"/>
      <sheetName val="REKAP"/>
      <sheetName val="SKAT"/>
      <sheetName val="DESEMBER"/>
      <sheetName val="mix luncuran 2008Rev (3)"/>
      <sheetName val="Prioritas"/>
    </sheetNames>
    <sheetDataSet>
      <sheetData sheetId="0"/>
      <sheetData sheetId="1" refreshError="1">
        <row r="6">
          <cell r="C6" t="str">
            <v>1BC-01</v>
          </cell>
          <cell r="D6">
            <v>1</v>
          </cell>
          <cell r="E6" t="str">
            <v>Pondasi Switchyard 1BC</v>
          </cell>
          <cell r="F6" t="str">
            <v>Lot</v>
          </cell>
          <cell r="G6">
            <v>1120720</v>
          </cell>
          <cell r="H6">
            <v>1255206.4000000001</v>
          </cell>
          <cell r="I6">
            <v>1120720</v>
          </cell>
          <cell r="J6">
            <v>1187963.2</v>
          </cell>
        </row>
        <row r="7">
          <cell r="C7" t="str">
            <v>1BC-02</v>
          </cell>
          <cell r="D7">
            <v>2</v>
          </cell>
          <cell r="E7" t="str">
            <v>Pengadaan Material Elektromekanik 1BC</v>
          </cell>
          <cell r="F7" t="str">
            <v>Lot</v>
          </cell>
          <cell r="G7">
            <v>2956142</v>
          </cell>
          <cell r="H7">
            <v>3310879.0400000005</v>
          </cell>
          <cell r="I7">
            <v>3105665</v>
          </cell>
          <cell r="J7">
            <v>3292004.9000000004</v>
          </cell>
        </row>
        <row r="8">
          <cell r="C8" t="str">
            <v>1BC-03</v>
          </cell>
          <cell r="D8">
            <v>3</v>
          </cell>
          <cell r="E8" t="str">
            <v>Erection &amp; Commissioning 1BC</v>
          </cell>
          <cell r="F8" t="str">
            <v>Lot</v>
          </cell>
          <cell r="G8">
            <v>416740</v>
          </cell>
          <cell r="H8">
            <v>466748.80000000005</v>
          </cell>
          <cell r="I8">
            <v>306382</v>
          </cell>
          <cell r="J8">
            <v>324764.92000000004</v>
          </cell>
        </row>
        <row r="9">
          <cell r="C9" t="str">
            <v>1T-01</v>
          </cell>
          <cell r="D9">
            <v>1</v>
          </cell>
          <cell r="E9" t="str">
            <v>Pondasi Switchyard 1TB</v>
          </cell>
          <cell r="F9" t="str">
            <v>Lot</v>
          </cell>
          <cell r="G9">
            <v>1120720</v>
          </cell>
          <cell r="H9">
            <v>1525934</v>
          </cell>
          <cell r="I9">
            <v>1705000</v>
          </cell>
          <cell r="J9">
            <v>2646654</v>
          </cell>
        </row>
        <row r="10">
          <cell r="C10" t="str">
            <v>1T-02</v>
          </cell>
          <cell r="D10">
            <v>2</v>
          </cell>
          <cell r="E10" t="str">
            <v>Pengadaan Material E/M 1TB + Trafo 1 x 30 MVA</v>
          </cell>
          <cell r="F10" t="str">
            <v>Lot</v>
          </cell>
          <cell r="G10">
            <v>9158799</v>
          </cell>
          <cell r="H10">
            <v>9596044</v>
          </cell>
          <cell r="I10">
            <v>12057564</v>
          </cell>
          <cell r="J10">
            <v>18754843</v>
          </cell>
        </row>
        <row r="11">
          <cell r="C11" t="str">
            <v>1T-03</v>
          </cell>
          <cell r="D11">
            <v>3</v>
          </cell>
          <cell r="E11" t="str">
            <v>Erection &amp; Commissioning 1TB</v>
          </cell>
          <cell r="F11" t="str">
            <v>Lot</v>
          </cell>
          <cell r="G11">
            <v>507001</v>
          </cell>
          <cell r="H11">
            <v>286979</v>
          </cell>
          <cell r="I11">
            <v>739200</v>
          </cell>
          <cell r="J11">
            <v>793980</v>
          </cell>
        </row>
        <row r="12">
          <cell r="C12" t="str">
            <v>1T-04</v>
          </cell>
          <cell r="D12">
            <v>2</v>
          </cell>
          <cell r="E12" t="str">
            <v>Pengadaan Material E/M 1TB + Trafo 1 x 30 MVA (Automation)</v>
          </cell>
          <cell r="F12" t="str">
            <v>Lot</v>
          </cell>
          <cell r="J12">
            <v>19828043</v>
          </cell>
        </row>
        <row r="13">
          <cell r="C13" t="str">
            <v>1T-05</v>
          </cell>
          <cell r="D13">
            <v>3</v>
          </cell>
          <cell r="E13" t="str">
            <v>Pengadaan Automation System</v>
          </cell>
          <cell r="F13" t="str">
            <v>Lot</v>
          </cell>
          <cell r="J13">
            <v>3239179</v>
          </cell>
        </row>
        <row r="14">
          <cell r="C14" t="str">
            <v>1T-06</v>
          </cell>
          <cell r="D14">
            <v>4</v>
          </cell>
          <cell r="E14" t="str">
            <v>Erection &amp; Commissioning 1TB (Automation)</v>
          </cell>
          <cell r="F14" t="str">
            <v>Lot</v>
          </cell>
          <cell r="J14">
            <v>1446343</v>
          </cell>
        </row>
        <row r="15">
          <cell r="C15" t="str">
            <v>1T60-01</v>
          </cell>
          <cell r="D15">
            <v>1</v>
          </cell>
          <cell r="E15" t="str">
            <v>Pondasi Switchyard 1TB</v>
          </cell>
          <cell r="F15" t="str">
            <v>Lot</v>
          </cell>
          <cell r="I15">
            <v>1705000</v>
          </cell>
          <cell r="J15">
            <v>1807300</v>
          </cell>
        </row>
        <row r="16">
          <cell r="C16" t="str">
            <v>1T60-02</v>
          </cell>
          <cell r="D16">
            <v>2</v>
          </cell>
          <cell r="E16" t="str">
            <v>Pengadaan Material Elektromekanik 1TB</v>
          </cell>
          <cell r="F16" t="str">
            <v>Lot</v>
          </cell>
          <cell r="I16">
            <v>15107271</v>
          </cell>
          <cell r="J16">
            <v>16013707.260000002</v>
          </cell>
        </row>
        <row r="17">
          <cell r="C17" t="str">
            <v>1T60-03</v>
          </cell>
          <cell r="D17">
            <v>3</v>
          </cell>
          <cell r="E17" t="str">
            <v>Erection &amp; Commissioning 1TB</v>
          </cell>
          <cell r="F17" t="str">
            <v>Lot</v>
          </cell>
          <cell r="I17">
            <v>739200</v>
          </cell>
          <cell r="J17">
            <v>783552</v>
          </cell>
        </row>
        <row r="18">
          <cell r="C18" t="str">
            <v>1T60-04</v>
          </cell>
          <cell r="D18">
            <v>4</v>
          </cell>
          <cell r="E18" t="str">
            <v>Pembangunan 1 Trafo Bay + Traf0 1 x 60 MVA</v>
          </cell>
          <cell r="F18" t="str">
            <v>Lot</v>
          </cell>
          <cell r="J18">
            <v>18604559.26</v>
          </cell>
        </row>
        <row r="19">
          <cell r="C19" t="str">
            <v>2L-01</v>
          </cell>
          <cell r="D19">
            <v>1</v>
          </cell>
          <cell r="E19" t="str">
            <v>Pondasi Switchyard 2LB</v>
          </cell>
          <cell r="F19" t="str">
            <v>Lot</v>
          </cell>
          <cell r="G19">
            <v>1850040</v>
          </cell>
          <cell r="I19">
            <v>1850040</v>
          </cell>
          <cell r="J19">
            <v>2618993</v>
          </cell>
        </row>
        <row r="20">
          <cell r="C20" t="str">
            <v>2L-02</v>
          </cell>
          <cell r="D20">
            <v>2</v>
          </cell>
          <cell r="E20" t="str">
            <v>Pengadaan Material Elektromekanik 2LB</v>
          </cell>
          <cell r="F20" t="str">
            <v>Lot</v>
          </cell>
          <cell r="G20">
            <v>7291247</v>
          </cell>
          <cell r="H20">
            <v>7311144</v>
          </cell>
          <cell r="I20">
            <v>8156998</v>
          </cell>
          <cell r="J20">
            <v>14602391</v>
          </cell>
        </row>
        <row r="21">
          <cell r="C21" t="str">
            <v>2L-03</v>
          </cell>
          <cell r="D21">
            <v>3</v>
          </cell>
          <cell r="E21" t="str">
            <v>Erection &amp; Commissioning 2LB</v>
          </cell>
          <cell r="F21" t="str">
            <v>Lot</v>
          </cell>
          <cell r="G21">
            <v>672563</v>
          </cell>
          <cell r="I21">
            <v>672563</v>
          </cell>
          <cell r="J21">
            <v>831247</v>
          </cell>
        </row>
        <row r="22">
          <cell r="C22" t="str">
            <v>2L-04</v>
          </cell>
          <cell r="D22">
            <v>4</v>
          </cell>
          <cell r="E22" t="str">
            <v>Pengadaan Material Elektromekanik 2LB (Automation)</v>
          </cell>
          <cell r="F22" t="str">
            <v>Lot</v>
          </cell>
          <cell r="J22">
            <v>15437271</v>
          </cell>
        </row>
        <row r="23">
          <cell r="C23" t="str">
            <v>2L-05</v>
          </cell>
          <cell r="D23">
            <v>5</v>
          </cell>
          <cell r="E23" t="str">
            <v>Pengadaan Automation System</v>
          </cell>
          <cell r="F23" t="str">
            <v>Lot</v>
          </cell>
          <cell r="J23">
            <v>3239179</v>
          </cell>
        </row>
        <row r="24">
          <cell r="C24" t="str">
            <v>2L-06</v>
          </cell>
          <cell r="D24">
            <v>6</v>
          </cell>
          <cell r="E24" t="str">
            <v>Erection &amp; Commissioning 2LB (Automation)</v>
          </cell>
          <cell r="F24" t="str">
            <v>Lot</v>
          </cell>
          <cell r="J24">
            <v>1485615</v>
          </cell>
        </row>
        <row r="25">
          <cell r="C25" t="str">
            <v>2L1T-01</v>
          </cell>
          <cell r="D25">
            <v>1</v>
          </cell>
          <cell r="E25" t="str">
            <v>Pondasi Switchyard &amp; Gedung Kontrol</v>
          </cell>
          <cell r="F25" t="str">
            <v>Lot</v>
          </cell>
          <cell r="G25">
            <v>12276352.788279772</v>
          </cell>
          <cell r="H25">
            <v>13749515.122873345</v>
          </cell>
          <cell r="I25">
            <v>7801700</v>
          </cell>
          <cell r="J25">
            <v>14546987</v>
          </cell>
        </row>
        <row r="26">
          <cell r="C26" t="str">
            <v>2L1T-02</v>
          </cell>
          <cell r="D26">
            <v>2</v>
          </cell>
          <cell r="E26" t="str">
            <v>Pengadaan Material E/M 2 LB, 1 TB + Trafo 1 x 30 MVA</v>
          </cell>
          <cell r="F26" t="str">
            <v>Lot</v>
          </cell>
          <cell r="G26">
            <v>27631370.679179043</v>
          </cell>
          <cell r="H26">
            <v>30947135.16068053</v>
          </cell>
          <cell r="I26">
            <v>16904313</v>
          </cell>
          <cell r="J26">
            <v>32742069</v>
          </cell>
        </row>
        <row r="27">
          <cell r="C27" t="str">
            <v>2L1T-03</v>
          </cell>
          <cell r="D27">
            <v>3</v>
          </cell>
          <cell r="E27" t="str">
            <v>Erection &amp; Commissioning 2 LB, 1 TB + Trafo 1 x 30 MVA</v>
          </cell>
          <cell r="F27" t="str">
            <v>Lot</v>
          </cell>
          <cell r="G27">
            <v>1241840</v>
          </cell>
          <cell r="H27">
            <v>1390860.8</v>
          </cell>
          <cell r="I27">
            <v>1179565</v>
          </cell>
          <cell r="J27">
            <v>1603744</v>
          </cell>
        </row>
        <row r="28">
          <cell r="C28" t="str">
            <v>2L1T-04</v>
          </cell>
          <cell r="D28">
            <v>4</v>
          </cell>
          <cell r="E28" t="str">
            <v>Pengadaan Material E/M 2 LB, 1 TB + Trafo 1 x 30 MVA (Automation)</v>
          </cell>
          <cell r="F28" t="str">
            <v>Lot</v>
          </cell>
          <cell r="J28">
            <v>34686149</v>
          </cell>
        </row>
        <row r="29">
          <cell r="C29" t="str">
            <v>2L1T-05</v>
          </cell>
          <cell r="D29">
            <v>5</v>
          </cell>
          <cell r="E29" t="str">
            <v>Pengadaan Automation System</v>
          </cell>
          <cell r="F29" t="str">
            <v>Lot</v>
          </cell>
          <cell r="J29">
            <v>3239179</v>
          </cell>
        </row>
        <row r="30">
          <cell r="C30" t="str">
            <v>2L1T-06</v>
          </cell>
          <cell r="D30">
            <v>6</v>
          </cell>
          <cell r="E30" t="str">
            <v>Erection &amp; Commissioning 2 LB, 1 TB + Trafo 1 x 30 MVA (Automation)</v>
          </cell>
          <cell r="F30" t="str">
            <v>Lot</v>
          </cell>
          <cell r="J30">
            <v>2209083</v>
          </cell>
        </row>
        <row r="31">
          <cell r="C31" t="str">
            <v>4L-01</v>
          </cell>
          <cell r="D31">
            <v>1</v>
          </cell>
          <cell r="E31" t="str">
            <v>Pondasi Switchyard 4LB</v>
          </cell>
          <cell r="F31" t="str">
            <v>Lot</v>
          </cell>
          <cell r="G31">
            <v>1850040</v>
          </cell>
          <cell r="I31">
            <v>3700080</v>
          </cell>
          <cell r="J31">
            <v>3922084.8000000003</v>
          </cell>
        </row>
        <row r="32">
          <cell r="C32" t="str">
            <v>4L-02</v>
          </cell>
          <cell r="D32">
            <v>2</v>
          </cell>
          <cell r="E32" t="str">
            <v>Pengadaan Material Elektromekanik 4LB</v>
          </cell>
          <cell r="F32" t="str">
            <v>Lot</v>
          </cell>
          <cell r="G32">
            <v>7291247</v>
          </cell>
          <cell r="H32">
            <v>10001588.760000002</v>
          </cell>
          <cell r="I32">
            <v>16313996</v>
          </cell>
          <cell r="J32">
            <v>17292835.76</v>
          </cell>
        </row>
        <row r="33">
          <cell r="C33" t="str">
            <v>4L-03</v>
          </cell>
          <cell r="D33">
            <v>3</v>
          </cell>
          <cell r="E33" t="str">
            <v>Erection &amp; Commissioning 4LB</v>
          </cell>
          <cell r="F33" t="str">
            <v>Lot</v>
          </cell>
          <cell r="G33">
            <v>672563</v>
          </cell>
          <cell r="I33">
            <v>1345126</v>
          </cell>
          <cell r="J33">
            <v>1425833.56</v>
          </cell>
        </row>
        <row r="34">
          <cell r="C34" t="str">
            <v>8L-01</v>
          </cell>
          <cell r="D34">
            <v>1</v>
          </cell>
          <cell r="E34" t="str">
            <v>Pondasi Switchyard 8LB</v>
          </cell>
          <cell r="F34" t="str">
            <v>Lot</v>
          </cell>
          <cell r="G34">
            <v>1850040</v>
          </cell>
          <cell r="I34">
            <v>3700080</v>
          </cell>
          <cell r="J34">
            <v>3922084.8000000003</v>
          </cell>
        </row>
        <row r="35">
          <cell r="C35" t="str">
            <v>8L-02</v>
          </cell>
          <cell r="D35">
            <v>2</v>
          </cell>
          <cell r="E35" t="str">
            <v>Pengadaan Material Elektromekanik 8LB</v>
          </cell>
          <cell r="F35" t="str">
            <v>Lot</v>
          </cell>
          <cell r="G35">
            <v>7291247</v>
          </cell>
          <cell r="H35">
            <v>27294424.520000003</v>
          </cell>
          <cell r="I35">
            <v>32627992</v>
          </cell>
          <cell r="J35">
            <v>34585671.52</v>
          </cell>
        </row>
        <row r="36">
          <cell r="C36" t="str">
            <v>8L-03</v>
          </cell>
          <cell r="D36">
            <v>3</v>
          </cell>
          <cell r="E36" t="str">
            <v>Erection &amp; Commissioning 8LB</v>
          </cell>
          <cell r="F36" t="str">
            <v>Lot</v>
          </cell>
          <cell r="G36">
            <v>672563</v>
          </cell>
          <cell r="I36">
            <v>2690252</v>
          </cell>
          <cell r="J36">
            <v>2851667.12</v>
          </cell>
        </row>
        <row r="37">
          <cell r="C37" t="str">
            <v>GI-01</v>
          </cell>
          <cell r="D37">
            <v>1</v>
          </cell>
          <cell r="E37" t="str">
            <v>Survey dan Penyelidikan tanah</v>
          </cell>
          <cell r="F37" t="str">
            <v>Lot</v>
          </cell>
          <cell r="G37">
            <v>77000</v>
          </cell>
          <cell r="H37">
            <v>86240.00000000001</v>
          </cell>
          <cell r="I37">
            <v>91241.92</v>
          </cell>
          <cell r="J37">
            <v>96716.4352</v>
          </cell>
        </row>
        <row r="38">
          <cell r="C38" t="str">
            <v>GI-02</v>
          </cell>
          <cell r="D38">
            <v>2</v>
          </cell>
          <cell r="E38" t="str">
            <v>Pembebasan tanah</v>
          </cell>
          <cell r="F38" t="str">
            <v>m2</v>
          </cell>
          <cell r="H38">
            <v>0</v>
          </cell>
          <cell r="I38">
            <v>0</v>
          </cell>
          <cell r="J38">
            <v>0</v>
          </cell>
        </row>
        <row r="39">
          <cell r="C39" t="str">
            <v>GI-03</v>
          </cell>
          <cell r="D39">
            <v>3</v>
          </cell>
          <cell r="E39" t="str">
            <v>Pekerjaan Pematangan tanah</v>
          </cell>
          <cell r="F39" t="str">
            <v>m3</v>
          </cell>
          <cell r="I39">
            <v>42</v>
          </cell>
          <cell r="J39">
            <v>44.52</v>
          </cell>
        </row>
        <row r="40">
          <cell r="C40" t="str">
            <v>GI-04</v>
          </cell>
          <cell r="D40">
            <v>4</v>
          </cell>
          <cell r="E40" t="str">
            <v>Pekerjaan Pagar  Keliling</v>
          </cell>
          <cell r="F40" t="str">
            <v>m'</v>
          </cell>
          <cell r="G40">
            <v>735.737</v>
          </cell>
          <cell r="H40">
            <v>824.02544</v>
          </cell>
          <cell r="I40">
            <v>871.81891552</v>
          </cell>
          <cell r="J40">
            <v>924.1280504512</v>
          </cell>
        </row>
        <row r="41">
          <cell r="C41" t="str">
            <v>GI-05</v>
          </cell>
          <cell r="D41">
            <v>5</v>
          </cell>
          <cell r="E41" t="str">
            <v>Pekerjaan Jalan </v>
          </cell>
          <cell r="F41" t="str">
            <v>m2</v>
          </cell>
          <cell r="G41">
            <v>343.97220000000004</v>
          </cell>
          <cell r="H41">
            <v>385.2488640000001</v>
          </cell>
          <cell r="I41">
            <v>407.5932981120001</v>
          </cell>
          <cell r="J41">
            <v>432.0488959987202</v>
          </cell>
        </row>
        <row r="42">
          <cell r="C42" t="str">
            <v>GI-06</v>
          </cell>
          <cell r="D42">
            <v>6</v>
          </cell>
          <cell r="E42" t="str">
            <v>Pekerjaan Saluran Keliling</v>
          </cell>
          <cell r="F42" t="str">
            <v>m'</v>
          </cell>
          <cell r="G42">
            <v>274.0067</v>
          </cell>
          <cell r="H42">
            <v>306.88750400000004</v>
          </cell>
          <cell r="I42">
            <v>324.68697923200006</v>
          </cell>
          <cell r="J42">
            <v>344.1681979859201</v>
          </cell>
        </row>
        <row r="43">
          <cell r="C43" t="str">
            <v>GI-07</v>
          </cell>
          <cell r="D43">
            <v>7</v>
          </cell>
          <cell r="E43" t="str">
            <v>Pekerjaan Pemasangan talud</v>
          </cell>
          <cell r="F43" t="str">
            <v>m3</v>
          </cell>
          <cell r="G43">
            <v>787.4977000000001</v>
          </cell>
          <cell r="H43">
            <v>881.9974240000003</v>
          </cell>
          <cell r="I43">
            <v>933.1532745920003</v>
          </cell>
          <cell r="J43">
            <v>989.1424710675204</v>
          </cell>
        </row>
        <row r="44">
          <cell r="C44" t="str">
            <v>GI-08</v>
          </cell>
          <cell r="D44">
            <v>8</v>
          </cell>
          <cell r="E44" t="str">
            <v>Rumah Operator</v>
          </cell>
          <cell r="F44" t="str">
            <v>m2</v>
          </cell>
          <cell r="G44">
            <v>1900</v>
          </cell>
          <cell r="H44">
            <v>2128</v>
          </cell>
          <cell r="I44">
            <v>2251.424</v>
          </cell>
          <cell r="J44">
            <v>2386.5094400000003</v>
          </cell>
        </row>
        <row r="45">
          <cell r="C45" t="str">
            <v>GI-09</v>
          </cell>
          <cell r="D45">
            <v>9</v>
          </cell>
          <cell r="E45" t="str">
            <v>Pos Jaga</v>
          </cell>
          <cell r="F45" t="str">
            <v>m2</v>
          </cell>
          <cell r="G45">
            <v>1900</v>
          </cell>
          <cell r="H45">
            <v>2128</v>
          </cell>
          <cell r="I45">
            <v>2251.424</v>
          </cell>
          <cell r="J45">
            <v>2386.5094400000003</v>
          </cell>
        </row>
        <row r="46">
          <cell r="C46" t="str">
            <v>GI-10</v>
          </cell>
          <cell r="D46">
            <v>10</v>
          </cell>
          <cell r="E46" t="str">
            <v>Rumah Operator</v>
          </cell>
          <cell r="F46" t="str">
            <v>Ls</v>
          </cell>
          <cell r="J46">
            <v>1394586.7612992001</v>
          </cell>
        </row>
        <row r="47">
          <cell r="C47" t="str">
            <v>T-01</v>
          </cell>
          <cell r="D47">
            <v>1</v>
          </cell>
          <cell r="E47" t="str">
            <v>Survey Pengukuran</v>
          </cell>
          <cell r="F47" t="str">
            <v>km</v>
          </cell>
          <cell r="G47">
            <v>10500</v>
          </cell>
          <cell r="H47">
            <v>11760.000000000002</v>
          </cell>
          <cell r="I47">
            <v>12442.08</v>
          </cell>
          <cell r="J47">
            <v>13188.604800000001</v>
          </cell>
        </row>
        <row r="48">
          <cell r="C48" t="str">
            <v>T-02</v>
          </cell>
          <cell r="D48">
            <v>2</v>
          </cell>
          <cell r="E48" t="str">
            <v>Re Survai Pengukuran</v>
          </cell>
          <cell r="F48" t="str">
            <v>km</v>
          </cell>
          <cell r="G48">
            <v>5000</v>
          </cell>
          <cell r="H48">
            <v>5600.000000000001</v>
          </cell>
          <cell r="I48">
            <v>5924.8</v>
          </cell>
          <cell r="J48">
            <v>6280.2880000000005</v>
          </cell>
        </row>
        <row r="49">
          <cell r="C49" t="str">
            <v>T-03</v>
          </cell>
          <cell r="D49">
            <v>3</v>
          </cell>
          <cell r="E49" t="str">
            <v>Penyelidikan tanah</v>
          </cell>
          <cell r="F49" t="str">
            <v>km</v>
          </cell>
          <cell r="G49">
            <v>9500</v>
          </cell>
          <cell r="H49">
            <v>10640.000000000002</v>
          </cell>
          <cell r="I49">
            <v>11257.12</v>
          </cell>
          <cell r="J49">
            <v>11932.5472</v>
          </cell>
        </row>
        <row r="50">
          <cell r="C50" t="str">
            <v>T-04</v>
          </cell>
          <cell r="D50">
            <v>4</v>
          </cell>
          <cell r="E50" t="str">
            <v>Survey dan Penyelidikan Tanah</v>
          </cell>
          <cell r="F50" t="str">
            <v>km</v>
          </cell>
          <cell r="I50">
            <v>22129</v>
          </cell>
          <cell r="J50">
            <v>23456.74</v>
          </cell>
        </row>
        <row r="51">
          <cell r="C51" t="str">
            <v>T-05</v>
          </cell>
          <cell r="D51">
            <v>5</v>
          </cell>
          <cell r="E51" t="str">
            <v>Study  AMDAL  /  UKL  /  UPL</v>
          </cell>
          <cell r="F51" t="str">
            <v>lot</v>
          </cell>
          <cell r="G51">
            <v>535714</v>
          </cell>
          <cell r="H51">
            <v>599999.68</v>
          </cell>
          <cell r="I51">
            <v>634799.66144</v>
          </cell>
          <cell r="J51">
            <v>672887.6411264001</v>
          </cell>
        </row>
        <row r="52">
          <cell r="C52" t="str">
            <v>T-06</v>
          </cell>
          <cell r="D52">
            <v>6</v>
          </cell>
          <cell r="E52" t="str">
            <v>Inventarisasi tanah &amp; tanaman ROW</v>
          </cell>
          <cell r="F52" t="str">
            <v>km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C53" t="str">
            <v>T-07</v>
          </cell>
          <cell r="D53">
            <v>7</v>
          </cell>
          <cell r="E53" t="str">
            <v>Sosialisasi dan penyelesaian masalah sosial</v>
          </cell>
          <cell r="F53" t="str">
            <v>km</v>
          </cell>
          <cell r="J53">
            <v>20000</v>
          </cell>
        </row>
        <row r="54">
          <cell r="C54" t="str">
            <v>T-08</v>
          </cell>
          <cell r="D54">
            <v>8</v>
          </cell>
          <cell r="E54" t="str">
            <v>Pembebasan tanah tapak tower </v>
          </cell>
          <cell r="F54" t="str">
            <v>m2</v>
          </cell>
          <cell r="H54">
            <v>0</v>
          </cell>
          <cell r="I54">
            <v>0</v>
          </cell>
          <cell r="J54">
            <v>0</v>
          </cell>
        </row>
        <row r="55">
          <cell r="C55" t="str">
            <v>T-09</v>
          </cell>
          <cell r="D55">
            <v>9</v>
          </cell>
          <cell r="E55" t="str">
            <v>Ganti rugi tegakan ( ROW )  </v>
          </cell>
          <cell r="F55" t="str">
            <v>km</v>
          </cell>
          <cell r="G55">
            <v>17016</v>
          </cell>
          <cell r="H55">
            <v>19057.920000000002</v>
          </cell>
          <cell r="I55">
            <v>50000</v>
          </cell>
          <cell r="J55">
            <v>53000</v>
          </cell>
        </row>
        <row r="56">
          <cell r="C56" t="str">
            <v>T-10</v>
          </cell>
          <cell r="D56">
            <v>10</v>
          </cell>
          <cell r="E56" t="str">
            <v>Penebangan tanaman   </v>
          </cell>
          <cell r="F56" t="str">
            <v>km</v>
          </cell>
          <cell r="G56">
            <v>2500</v>
          </cell>
          <cell r="H56">
            <v>2800.0000000000005</v>
          </cell>
          <cell r="I56">
            <v>4000</v>
          </cell>
          <cell r="J56">
            <v>4240</v>
          </cell>
        </row>
        <row r="57">
          <cell r="C57" t="str">
            <v>T-11</v>
          </cell>
          <cell r="D57">
            <v>11</v>
          </cell>
          <cell r="E57" t="str">
            <v>Pondasi,Pengadaan &amp; Erection Tower 1 x 240mm2</v>
          </cell>
          <cell r="F57" t="str">
            <v>km</v>
          </cell>
          <cell r="G57">
            <v>909717.1617607345</v>
          </cell>
          <cell r="H57">
            <v>1018883.2211720227</v>
          </cell>
          <cell r="I57">
            <v>1016960.8</v>
          </cell>
          <cell r="J57">
            <v>1077978.448</v>
          </cell>
        </row>
        <row r="58">
          <cell r="C58" t="str">
            <v>T-12</v>
          </cell>
          <cell r="D58">
            <v>12</v>
          </cell>
          <cell r="E58" t="str">
            <v>Pengadaan Konduktor,Isolator,GSW &amp; Accs 1 x 240mm2</v>
          </cell>
          <cell r="F58" t="str">
            <v>km</v>
          </cell>
          <cell r="G58">
            <v>342554.36468998104</v>
          </cell>
          <cell r="H58">
            <v>383660.8884527788</v>
          </cell>
          <cell r="I58">
            <v>382936.999984</v>
          </cell>
          <cell r="J58">
            <v>405913.21998304</v>
          </cell>
        </row>
        <row r="59">
          <cell r="C59" t="str">
            <v>T-13</v>
          </cell>
          <cell r="D59">
            <v>13</v>
          </cell>
          <cell r="E59" t="str">
            <v>Pekerjaan Stringing 1 x 240mm2</v>
          </cell>
          <cell r="F59" t="str">
            <v>km</v>
          </cell>
          <cell r="G59">
            <v>78437.64152704082</v>
          </cell>
          <cell r="H59">
            <v>87850.15851028572</v>
          </cell>
          <cell r="I59">
            <v>87684.40349422858</v>
          </cell>
          <cell r="J59">
            <v>92945.4677038823</v>
          </cell>
        </row>
        <row r="60">
          <cell r="C60" t="str">
            <v>T-14</v>
          </cell>
          <cell r="D60">
            <v>14</v>
          </cell>
          <cell r="E60" t="str">
            <v>Pondasi,Pengadaan &amp; Erection Tower (sec 2)</v>
          </cell>
          <cell r="F60" t="str">
            <v>km</v>
          </cell>
          <cell r="G60">
            <v>909717.1617607345</v>
          </cell>
          <cell r="H60">
            <v>1018883.2211720227</v>
          </cell>
          <cell r="I60">
            <v>1016960.8</v>
          </cell>
          <cell r="J60">
            <v>1077978.448</v>
          </cell>
        </row>
        <row r="61">
          <cell r="C61" t="str">
            <v>T-15</v>
          </cell>
          <cell r="D61">
            <v>15</v>
          </cell>
          <cell r="E61" t="str">
            <v>Pondasi,Pengadaan &amp; Erection Tower (sec 3)</v>
          </cell>
          <cell r="F61" t="str">
            <v>km</v>
          </cell>
          <cell r="G61">
            <v>909717.1617607345</v>
          </cell>
          <cell r="H61">
            <v>1018883.2211720227</v>
          </cell>
          <cell r="I61">
            <v>1016960.8</v>
          </cell>
          <cell r="J61">
            <v>1077978.448</v>
          </cell>
        </row>
        <row r="62">
          <cell r="C62" t="str">
            <v>T-16</v>
          </cell>
          <cell r="D62">
            <v>16</v>
          </cell>
          <cell r="E62" t="str">
            <v>Pondasi,Pengadaan &amp; Erection Tower 4 CCT</v>
          </cell>
          <cell r="F62" t="str">
            <v>km</v>
          </cell>
          <cell r="G62">
            <v>1592005.0330812854</v>
          </cell>
          <cell r="H62">
            <v>1783045.6370510398</v>
          </cell>
          <cell r="I62">
            <v>1016960.8</v>
          </cell>
          <cell r="J62">
            <v>1886462.2840000002</v>
          </cell>
        </row>
        <row r="63">
          <cell r="C63" t="str">
            <v>T-17</v>
          </cell>
          <cell r="D63">
            <v>17</v>
          </cell>
          <cell r="E63" t="str">
            <v>Pondasi,Pengadaan &amp; Erection Tower (Twin Dove)</v>
          </cell>
          <cell r="F63" t="str">
            <v>km</v>
          </cell>
          <cell r="G63">
            <v>720551.2038764637</v>
          </cell>
          <cell r="H63">
            <v>807017.3483416394</v>
          </cell>
          <cell r="I63">
            <v>1016960.8</v>
          </cell>
          <cell r="J63">
            <v>853824.3545454545</v>
          </cell>
        </row>
        <row r="64">
          <cell r="C64" t="str">
            <v>T-18</v>
          </cell>
          <cell r="D64">
            <v>18</v>
          </cell>
          <cell r="E64" t="str">
            <v>Pengadaan Konduktor,Isolator,GSW &amp; Accs (Twin Dove)</v>
          </cell>
          <cell r="F64" t="str">
            <v>km</v>
          </cell>
          <cell r="G64">
            <v>3830550.229543613</v>
          </cell>
          <cell r="H64">
            <v>4290216.2570888465</v>
          </cell>
          <cell r="I64">
            <v>382936.999984</v>
          </cell>
          <cell r="J64">
            <v>4539048.8</v>
          </cell>
        </row>
        <row r="65">
          <cell r="C65" t="str">
            <v>T-19</v>
          </cell>
          <cell r="D65">
            <v>19</v>
          </cell>
          <cell r="E65" t="str">
            <v>Pekerjaan Stringing (Twin Dove)</v>
          </cell>
          <cell r="F65" t="str">
            <v>km</v>
          </cell>
          <cell r="G65">
            <v>264413.5667026735</v>
          </cell>
          <cell r="H65">
            <v>296143.19470699434</v>
          </cell>
          <cell r="I65">
            <v>87684.40349422858</v>
          </cell>
          <cell r="J65">
            <v>313319.5</v>
          </cell>
        </row>
        <row r="66">
          <cell r="C66" t="str">
            <v>T-20</v>
          </cell>
          <cell r="D66">
            <v>20</v>
          </cell>
          <cell r="E66" t="str">
            <v>Pengadaan dan Pemasangan OPGW</v>
          </cell>
          <cell r="F66" t="str">
            <v>km</v>
          </cell>
          <cell r="J66">
            <v>107895</v>
          </cell>
        </row>
        <row r="67">
          <cell r="C67" t="str">
            <v>T-21</v>
          </cell>
          <cell r="D67">
            <v>21</v>
          </cell>
          <cell r="E67" t="str">
            <v>Pondasi &amp; Erection Tower 4 CCT, 1 x 240 mm2</v>
          </cell>
          <cell r="F67" t="str">
            <v>km</v>
          </cell>
          <cell r="J67">
            <v>1398439</v>
          </cell>
        </row>
        <row r="68">
          <cell r="C68" t="str">
            <v>T-22</v>
          </cell>
          <cell r="D68">
            <v>22</v>
          </cell>
          <cell r="E68" t="str">
            <v>Pengadaan Mat.Tower,Konduktor,GSW+OPGW &amp; Accs 4 CCT, 1 x 240 mm2</v>
          </cell>
          <cell r="F68" t="str">
            <v>km</v>
          </cell>
          <cell r="J68">
            <v>3491576</v>
          </cell>
        </row>
        <row r="69">
          <cell r="C69" t="str">
            <v>T-23</v>
          </cell>
          <cell r="D69">
            <v>23</v>
          </cell>
          <cell r="E69" t="str">
            <v>Penarikan Kawat 4 CCT, 1 x 240 mm2</v>
          </cell>
          <cell r="F69" t="str">
            <v>km</v>
          </cell>
          <cell r="J69">
            <v>241015</v>
          </cell>
        </row>
        <row r="70">
          <cell r="C70" t="str">
            <v>T-24</v>
          </cell>
          <cell r="D70">
            <v>24</v>
          </cell>
          <cell r="E70" t="str">
            <v>Pondasi &amp; Erection Tower 2 CCT, 1 x 240 mm2</v>
          </cell>
          <cell r="F70" t="str">
            <v>km</v>
          </cell>
          <cell r="J70">
            <v>808034</v>
          </cell>
        </row>
        <row r="71">
          <cell r="C71" t="str">
            <v>T-25</v>
          </cell>
          <cell r="D71">
            <v>25</v>
          </cell>
          <cell r="E71" t="str">
            <v>Pengadaan Mat.Tower,Konduktor,GSW+OPGW &amp; Accs 2 CCT, 1 x 240 mm2</v>
          </cell>
          <cell r="F71" t="str">
            <v>km</v>
          </cell>
          <cell r="J71">
            <v>1274070</v>
          </cell>
        </row>
        <row r="72">
          <cell r="C72" t="str">
            <v>T-26</v>
          </cell>
          <cell r="D72">
            <v>26</v>
          </cell>
          <cell r="E72" t="str">
            <v>Penarikan Kawat 2 CCT, 1 x 240 mm2</v>
          </cell>
          <cell r="F72" t="str">
            <v>km</v>
          </cell>
          <cell r="J72">
            <v>120507</v>
          </cell>
        </row>
        <row r="73">
          <cell r="C73" t="str">
            <v>T-27</v>
          </cell>
          <cell r="D73">
            <v>27</v>
          </cell>
          <cell r="E73" t="str">
            <v>Pondasi &amp; Erection Tower 2 CCT, 2 x 240 mm2</v>
          </cell>
          <cell r="F73" t="str">
            <v>km</v>
          </cell>
          <cell r="J73">
            <v>1072234</v>
          </cell>
        </row>
        <row r="74">
          <cell r="C74" t="str">
            <v>T-28</v>
          </cell>
          <cell r="D74">
            <v>28</v>
          </cell>
          <cell r="E74" t="str">
            <v>Pengadaan Mat.Tower,Konduktor,GSW+OPGW &amp; Accs 2 CCT, 2 x 240 mm2</v>
          </cell>
          <cell r="F74" t="str">
            <v>km</v>
          </cell>
          <cell r="J74">
            <v>2004550</v>
          </cell>
        </row>
        <row r="75">
          <cell r="C75" t="str">
            <v>T-29</v>
          </cell>
          <cell r="D75">
            <v>29</v>
          </cell>
          <cell r="E75" t="str">
            <v>Penarikan Kawat 2 CCT, 2 x 240 mm2</v>
          </cell>
          <cell r="F75" t="str">
            <v>km</v>
          </cell>
          <cell r="J75">
            <v>141655</v>
          </cell>
        </row>
        <row r="76">
          <cell r="C76" t="str">
            <v>T-30</v>
          </cell>
          <cell r="D76">
            <v>30</v>
          </cell>
          <cell r="E76" t="str">
            <v>Pengadaan Material Tower 2 CCT, 2 x 240 mm2</v>
          </cell>
          <cell r="F76" t="str">
            <v>km</v>
          </cell>
          <cell r="J76">
            <v>803429</v>
          </cell>
        </row>
        <row r="77">
          <cell r="C77" t="str">
            <v>T-31</v>
          </cell>
          <cell r="D77">
            <v>31</v>
          </cell>
          <cell r="E77" t="str">
            <v>Pengadaan Konduktor,GSW+OPGW &amp; Accs 2 CCT, 2 x 240 mm2</v>
          </cell>
          <cell r="F77" t="str">
            <v>km</v>
          </cell>
          <cell r="J77">
            <v>1201121</v>
          </cell>
        </row>
        <row r="78">
          <cell r="D78">
            <v>17</v>
          </cell>
          <cell r="E78" t="str">
            <v>Pondasi,Pengadaan &amp; Erection Tower Multi</v>
          </cell>
          <cell r="F78" t="str">
            <v>km</v>
          </cell>
          <cell r="G78">
            <v>1592005.0330812854</v>
          </cell>
          <cell r="H78">
            <v>1783045.6370510398</v>
          </cell>
          <cell r="I78">
            <v>1016960.8</v>
          </cell>
          <cell r="J78">
            <v>1886462.2840000002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arga BBM Indonesia"/>
    </sheetNames>
    <sheetDataSet>
      <sheetData sheetId="0" refreshError="1"/>
      <sheetData sheetId="1" refreshError="1">
        <row r="5">
          <cell r="B5" t="str">
            <v>DPCAC</v>
          </cell>
          <cell r="C5" t="str">
            <v>DPCAD</v>
          </cell>
          <cell r="D5" t="str">
            <v>DPCAH</v>
          </cell>
        </row>
        <row r="6">
          <cell r="B6" t="str">
            <v>IDR/Liter</v>
          </cell>
          <cell r="C6" t="str">
            <v>IDR/Liter</v>
          </cell>
          <cell r="D6" t="str">
            <v>IDR/Liter</v>
          </cell>
        </row>
        <row r="8">
          <cell r="A8">
            <v>37987</v>
          </cell>
          <cell r="B8">
            <v>1810</v>
          </cell>
          <cell r="C8">
            <v>1998.8426918131158</v>
          </cell>
          <cell r="D8">
            <v>700</v>
          </cell>
        </row>
        <row r="9">
          <cell r="A9">
            <v>38018</v>
          </cell>
          <cell r="B9">
            <v>1810</v>
          </cell>
          <cell r="C9">
            <v>2043.3096315449259</v>
          </cell>
          <cell r="D9">
            <v>700</v>
          </cell>
        </row>
        <row r="10">
          <cell r="A10">
            <v>38047</v>
          </cell>
          <cell r="B10">
            <v>1810</v>
          </cell>
          <cell r="C10">
            <v>2104.8250380352097</v>
          </cell>
          <cell r="D10">
            <v>700</v>
          </cell>
        </row>
        <row r="11">
          <cell r="A11">
            <v>38078</v>
          </cell>
          <cell r="B11">
            <v>1810</v>
          </cell>
          <cell r="C11">
            <v>2200.852086519554</v>
          </cell>
          <cell r="D11">
            <v>700</v>
          </cell>
        </row>
        <row r="12">
          <cell r="A12">
            <v>38108</v>
          </cell>
          <cell r="B12">
            <v>1810</v>
          </cell>
          <cell r="C12">
            <v>2598.9541611036943</v>
          </cell>
          <cell r="D12">
            <v>700</v>
          </cell>
        </row>
        <row r="13">
          <cell r="A13">
            <v>38139</v>
          </cell>
          <cell r="B13">
            <v>1810</v>
          </cell>
          <cell r="C13">
            <v>2585.1127473538886</v>
          </cell>
          <cell r="D13">
            <v>700</v>
          </cell>
        </row>
        <row r="14">
          <cell r="A14">
            <v>38169</v>
          </cell>
          <cell r="B14">
            <v>1810</v>
          </cell>
          <cell r="C14">
            <v>2671.217468019409</v>
          </cell>
          <cell r="D14">
            <v>700</v>
          </cell>
        </row>
        <row r="15">
          <cell r="A15">
            <v>38200</v>
          </cell>
          <cell r="B15">
            <v>1810</v>
          </cell>
          <cell r="C15">
            <v>2975.122603655818</v>
          </cell>
          <cell r="D15">
            <v>700</v>
          </cell>
        </row>
        <row r="16">
          <cell r="A16">
            <v>38231</v>
          </cell>
          <cell r="B16">
            <v>1810</v>
          </cell>
          <cell r="C16">
            <v>3164.451827242525</v>
          </cell>
          <cell r="D16">
            <v>700</v>
          </cell>
        </row>
        <row r="17">
          <cell r="A17">
            <v>38261</v>
          </cell>
          <cell r="B17">
            <v>1810</v>
          </cell>
          <cell r="C17">
            <v>3474.741246421493</v>
          </cell>
          <cell r="D17">
            <v>700</v>
          </cell>
        </row>
        <row r="18">
          <cell r="A18">
            <v>38292</v>
          </cell>
          <cell r="B18">
            <v>1810</v>
          </cell>
          <cell r="C18">
            <v>3314.8355336764375</v>
          </cell>
          <cell r="D18">
            <v>700</v>
          </cell>
        </row>
        <row r="19">
          <cell r="A19">
            <v>38322</v>
          </cell>
          <cell r="B19">
            <v>1810</v>
          </cell>
          <cell r="C19">
            <v>3009.206498704968</v>
          </cell>
          <cell r="D19">
            <v>700</v>
          </cell>
        </row>
        <row r="20">
          <cell r="A20">
            <v>38353</v>
          </cell>
          <cell r="B20">
            <v>1810</v>
          </cell>
          <cell r="C20">
            <v>2976.8628381585195</v>
          </cell>
          <cell r="D20">
            <v>700</v>
          </cell>
        </row>
        <row r="21">
          <cell r="A21">
            <v>38384</v>
          </cell>
          <cell r="B21">
            <v>1810</v>
          </cell>
          <cell r="C21">
            <v>3177.3153716622564</v>
          </cell>
          <cell r="D21">
            <v>700</v>
          </cell>
        </row>
        <row r="22">
          <cell r="A22">
            <v>38412</v>
          </cell>
          <cell r="B22">
            <v>2400</v>
          </cell>
          <cell r="C22">
            <v>3865.6386595434674</v>
          </cell>
          <cell r="D22">
            <v>700</v>
          </cell>
        </row>
        <row r="23">
          <cell r="A23">
            <v>38443</v>
          </cell>
          <cell r="B23">
            <v>2400</v>
          </cell>
          <cell r="C23">
            <v>4289.840348330915</v>
          </cell>
          <cell r="D23">
            <v>700</v>
          </cell>
        </row>
        <row r="24">
          <cell r="A24">
            <v>38473</v>
          </cell>
          <cell r="B24">
            <v>2400</v>
          </cell>
          <cell r="C24">
            <v>3940.3809523809527</v>
          </cell>
          <cell r="D24">
            <v>700</v>
          </cell>
        </row>
        <row r="25">
          <cell r="A25">
            <v>38504</v>
          </cell>
          <cell r="B25">
            <v>2400</v>
          </cell>
          <cell r="C25">
            <v>4282.164705882353</v>
          </cell>
          <cell r="D25">
            <v>700</v>
          </cell>
        </row>
        <row r="26">
          <cell r="A26">
            <v>38534</v>
          </cell>
          <cell r="B26">
            <v>2400</v>
          </cell>
          <cell r="C26">
            <v>4351.0463202445335</v>
          </cell>
          <cell r="D26">
            <v>700</v>
          </cell>
        </row>
        <row r="27">
          <cell r="A27">
            <v>38565</v>
          </cell>
          <cell r="B27">
            <v>2400</v>
          </cell>
          <cell r="C27">
            <v>4835.497940392537</v>
          </cell>
          <cell r="D27">
            <v>700</v>
          </cell>
        </row>
        <row r="28">
          <cell r="A28">
            <v>38596</v>
          </cell>
          <cell r="B28">
            <v>2400</v>
          </cell>
          <cell r="C28">
            <v>5159.488325881768</v>
          </cell>
          <cell r="D28">
            <v>700</v>
          </cell>
        </row>
        <row r="29">
          <cell r="A29">
            <v>38626</v>
          </cell>
          <cell r="B29">
            <v>4500</v>
          </cell>
          <cell r="C29">
            <v>4794.653855629465</v>
          </cell>
          <cell r="D29">
            <v>2000</v>
          </cell>
        </row>
        <row r="30">
          <cell r="A30">
            <v>38657</v>
          </cell>
          <cell r="B30">
            <v>4500</v>
          </cell>
          <cell r="C30">
            <v>6480</v>
          </cell>
          <cell r="D30">
            <v>2000</v>
          </cell>
        </row>
        <row r="31">
          <cell r="A31">
            <v>38687</v>
          </cell>
          <cell r="B31">
            <v>4500</v>
          </cell>
          <cell r="C31">
            <v>5550</v>
          </cell>
          <cell r="D31">
            <v>2000</v>
          </cell>
        </row>
        <row r="32">
          <cell r="A32">
            <v>38718</v>
          </cell>
          <cell r="B32">
            <v>4500</v>
          </cell>
          <cell r="C32">
            <v>5320</v>
          </cell>
          <cell r="D32">
            <v>2000</v>
          </cell>
        </row>
        <row r="33">
          <cell r="A33">
            <v>38749</v>
          </cell>
          <cell r="B33">
            <v>4500</v>
          </cell>
          <cell r="C33">
            <v>5740</v>
          </cell>
          <cell r="D33">
            <v>2000</v>
          </cell>
        </row>
        <row r="34">
          <cell r="A34">
            <v>38777</v>
          </cell>
          <cell r="B34">
            <v>4500</v>
          </cell>
          <cell r="C34">
            <v>5747.96</v>
          </cell>
          <cell r="D34">
            <v>2000</v>
          </cell>
        </row>
        <row r="35">
          <cell r="A35">
            <v>38808</v>
          </cell>
          <cell r="B35">
            <v>4500</v>
          </cell>
          <cell r="C35">
            <v>5507.06</v>
          </cell>
          <cell r="D35">
            <v>2000</v>
          </cell>
        </row>
        <row r="36">
          <cell r="A36">
            <v>38838</v>
          </cell>
          <cell r="B36">
            <v>4500</v>
          </cell>
          <cell r="C36">
            <v>5664.54</v>
          </cell>
          <cell r="D36">
            <v>2000</v>
          </cell>
        </row>
        <row r="37">
          <cell r="A37">
            <v>38869</v>
          </cell>
          <cell r="B37">
            <v>4500</v>
          </cell>
          <cell r="C37">
            <v>6181.69</v>
          </cell>
          <cell r="D37">
            <v>2000</v>
          </cell>
        </row>
        <row r="38">
          <cell r="A38">
            <v>38899</v>
          </cell>
          <cell r="B38">
            <v>4500</v>
          </cell>
          <cell r="C38">
            <v>6372.62</v>
          </cell>
          <cell r="D38">
            <v>2000</v>
          </cell>
        </row>
        <row r="39">
          <cell r="A39">
            <v>38930</v>
          </cell>
          <cell r="B39">
            <v>4500</v>
          </cell>
          <cell r="C39">
            <v>6372.3</v>
          </cell>
          <cell r="D39">
            <v>2000</v>
          </cell>
        </row>
        <row r="40">
          <cell r="A40">
            <v>38961</v>
          </cell>
          <cell r="B40">
            <v>4500</v>
          </cell>
          <cell r="C40">
            <v>6486.7</v>
          </cell>
          <cell r="D40">
            <v>2000</v>
          </cell>
        </row>
        <row r="41">
          <cell r="A41">
            <v>38991</v>
          </cell>
          <cell r="B41">
            <v>4500</v>
          </cell>
          <cell r="C41">
            <v>6039</v>
          </cell>
          <cell r="D41">
            <v>2000</v>
          </cell>
        </row>
        <row r="42">
          <cell r="A42">
            <v>39022</v>
          </cell>
          <cell r="B42">
            <v>4500</v>
          </cell>
          <cell r="C42">
            <v>5551.7</v>
          </cell>
          <cell r="D42">
            <v>2000</v>
          </cell>
        </row>
        <row r="43">
          <cell r="A43">
            <v>39052</v>
          </cell>
          <cell r="B43">
            <v>4500</v>
          </cell>
          <cell r="C43">
            <v>5282.2</v>
          </cell>
          <cell r="D43">
            <v>2000</v>
          </cell>
        </row>
        <row r="44">
          <cell r="A44">
            <v>39083</v>
          </cell>
          <cell r="B44">
            <v>4500</v>
          </cell>
          <cell r="C44">
            <v>5540.7</v>
          </cell>
          <cell r="D44">
            <v>2000</v>
          </cell>
        </row>
        <row r="45">
          <cell r="A45">
            <v>39114</v>
          </cell>
          <cell r="B45">
            <v>4500</v>
          </cell>
          <cell r="C45">
            <v>4813</v>
          </cell>
          <cell r="D45">
            <v>2000</v>
          </cell>
        </row>
        <row r="46">
          <cell r="A46">
            <v>39142</v>
          </cell>
          <cell r="B46">
            <v>4500</v>
          </cell>
          <cell r="C46">
            <v>5152.4</v>
          </cell>
          <cell r="D46">
            <v>2000</v>
          </cell>
        </row>
        <row r="47">
          <cell r="A47">
            <v>39173</v>
          </cell>
          <cell r="B47">
            <v>4500</v>
          </cell>
          <cell r="C47">
            <v>5370.2</v>
          </cell>
          <cell r="D47">
            <v>2000</v>
          </cell>
        </row>
        <row r="48">
          <cell r="A48">
            <v>39203</v>
          </cell>
          <cell r="B48">
            <v>4500</v>
          </cell>
          <cell r="C48">
            <v>5672.7</v>
          </cell>
          <cell r="D48">
            <v>2000</v>
          </cell>
        </row>
        <row r="49">
          <cell r="A49">
            <v>39234</v>
          </cell>
          <cell r="B49">
            <v>4500</v>
          </cell>
          <cell r="C49">
            <v>5834.4</v>
          </cell>
          <cell r="D49">
            <v>2000</v>
          </cell>
        </row>
        <row r="50">
          <cell r="A50">
            <v>39264</v>
          </cell>
          <cell r="B50">
            <v>4500</v>
          </cell>
          <cell r="C50">
            <v>5926.49</v>
          </cell>
          <cell r="D50">
            <v>2000</v>
          </cell>
        </row>
        <row r="51">
          <cell r="A51">
            <v>39295</v>
          </cell>
          <cell r="B51">
            <v>4500</v>
          </cell>
          <cell r="C51">
            <v>6256.8</v>
          </cell>
          <cell r="D51">
            <v>2000</v>
          </cell>
        </row>
        <row r="52">
          <cell r="A52">
            <v>39326</v>
          </cell>
          <cell r="B52">
            <v>4500</v>
          </cell>
          <cell r="C52">
            <v>6312.9</v>
          </cell>
          <cell r="D52">
            <v>2000</v>
          </cell>
        </row>
        <row r="53">
          <cell r="A53">
            <v>39356</v>
          </cell>
          <cell r="B53">
            <v>4500</v>
          </cell>
          <cell r="C53">
            <v>6635</v>
          </cell>
          <cell r="D53">
            <v>2000</v>
          </cell>
        </row>
        <row r="54">
          <cell r="A54">
            <v>39387</v>
          </cell>
          <cell r="B54">
            <v>4500</v>
          </cell>
          <cell r="C54">
            <v>6860.7</v>
          </cell>
          <cell r="D54">
            <v>2000</v>
          </cell>
        </row>
        <row r="55">
          <cell r="A55">
            <v>39417</v>
          </cell>
          <cell r="B55">
            <v>4500</v>
          </cell>
          <cell r="C55">
            <v>8220.3</v>
          </cell>
          <cell r="D55">
            <v>2000</v>
          </cell>
        </row>
        <row r="56">
          <cell r="A56">
            <v>39448</v>
          </cell>
          <cell r="B56">
            <v>4500</v>
          </cell>
          <cell r="C56">
            <v>8336.9</v>
          </cell>
          <cell r="D56">
            <v>2000</v>
          </cell>
        </row>
        <row r="57">
          <cell r="A57">
            <v>39479</v>
          </cell>
          <cell r="B57">
            <v>4500</v>
          </cell>
          <cell r="C57">
            <v>7715.17</v>
          </cell>
          <cell r="D57">
            <v>2000</v>
          </cell>
        </row>
        <row r="58">
          <cell r="A58">
            <v>39508</v>
          </cell>
          <cell r="B58">
            <v>4500</v>
          </cell>
          <cell r="C58">
            <v>8163.75</v>
          </cell>
          <cell r="D58">
            <v>2000</v>
          </cell>
        </row>
        <row r="59">
          <cell r="A59">
            <v>39539</v>
          </cell>
          <cell r="B59">
            <v>4500</v>
          </cell>
          <cell r="D59">
            <v>2000</v>
          </cell>
        </row>
        <row r="60">
          <cell r="A60">
            <v>39569</v>
          </cell>
          <cell r="B60">
            <v>4500</v>
          </cell>
          <cell r="D60">
            <v>2000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sumsi"/>
      <sheetName val="AI (IS1)"/>
      <sheetName val="AI (IS2)(1)"/>
    </sheetNames>
    <sheetDataSet>
      <sheetData sheetId="0" refreshError="1">
        <row r="10">
          <cell r="S10" t="b">
            <v>1</v>
          </cell>
        </row>
      </sheetData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royeksi"/>
      <sheetName val="KIN"/>
      <sheetName val="Sheet1"/>
      <sheetName val="Asumsi"/>
      <sheetName val="Kinerja"/>
      <sheetName val="KK-Neraca"/>
      <sheetName val="Cash Flow"/>
      <sheetName val="Investasi"/>
      <sheetName val="Neraca Energi"/>
      <sheetName val="Admin"/>
      <sheetName val="Laba Rugi"/>
      <sheetName val="Neraca (2)"/>
      <sheetName val="NERACA ENERGI (perUnit) (2)"/>
      <sheetName val="NERACA ENERGI (perUnit)"/>
      <sheetName val="DAYAMAMPU"/>
      <sheetName val="JUAL"/>
      <sheetName val="Plg, Daya, BP"/>
      <sheetName val="Penjualan"/>
      <sheetName val="3.1.Prod Vol dan Biaya"/>
      <sheetName val="3.2.1IPP"/>
      <sheetName val="3.2.2.Transfer Price"/>
      <sheetName val="3.2.3Sewa"/>
      <sheetName val="Pdpt. BP"/>
      <sheetName val="PSO"/>
      <sheetName val="Pdpt Lain"/>
      <sheetName val="IkhtisarBiop"/>
      <sheetName val="EP-NTB"/>
      <sheetName val="KIN (2)"/>
      <sheetName val="Har"/>
      <sheetName val="BPeg"/>
      <sheetName val="Depr"/>
      <sheetName val="Luar Operasi"/>
      <sheetName val="catatan"/>
      <sheetName val="SewaBln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000000"/>
      <sheetName val="NERACA"/>
      <sheetName val="10 INDIKATOR"/>
      <sheetName val="VALUE"/>
      <sheetName val="LABA RUGI"/>
      <sheetName val="Hal1"/>
      <sheetName val="Hal2"/>
      <sheetName val="Hal4"/>
      <sheetName val="Hal3 rev"/>
      <sheetName val="Hal3"/>
      <sheetName val="Hal5"/>
      <sheetName val="Hal6"/>
      <sheetName val="Hal7_12"/>
      <sheetName val="Hal13"/>
      <sheetName val="PEND-PEG"/>
      <sheetName val="Hal14"/>
      <sheetName val="Hal15"/>
      <sheetName val="aruskas"/>
      <sheetName val="ARUSBARU"/>
      <sheetName val="Indikator210"/>
      <sheetName val="Indikator215"/>
      <sheetName val="Kinerja063"/>
      <sheetName val="RATIO-1"/>
      <sheetName val="RATIO-2"/>
      <sheetName val="ISI"/>
      <sheetName val="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eracaDayaMALAM"/>
      <sheetName val="NeracaDayaSIANG"/>
      <sheetName val="Lap.BBM"/>
      <sheetName val="simulasi droping"/>
      <sheetName val="kroscek BBM"/>
      <sheetName val="Sheet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UshDeb00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Amandemen-2004"/>
      <sheetName val="List"/>
      <sheetName val="Selisih Prod"/>
      <sheetName val="Sheet1"/>
      <sheetName val="Pembelian"/>
      <sheetName val="Beli"/>
      <sheetName val="Sw&amp;Bl"/>
      <sheetName val="Tap2006"/>
      <sheetName val="Sheet3"/>
      <sheetName val="NEKons"/>
      <sheetName val="NerSubsis"/>
      <sheetName val="Penjualan08"/>
      <sheetName val="Penjualan09"/>
      <sheetName val="Visi Dis 2012"/>
      <sheetName val="rkap2009"/>
      <sheetName val="Uraian"/>
      <sheetName val="Prod01"/>
      <sheetName val="Prod2"/>
      <sheetName val="TaraKalor"/>
      <sheetName val="Catatan"/>
      <sheetName val="Sheet2"/>
      <sheetName val="KSU"/>
      <sheetName val="KSS"/>
      <sheetName val="Kamus"/>
      <sheetName val="Sampul"/>
      <sheetName val="Chek"/>
      <sheetName val="kCal"/>
      <sheetName val="HitBln"/>
      <sheetName val="BBkr"/>
      <sheetName val="Compatibility Report"/>
      <sheetName val="UshDeb00"/>
      <sheetName val="Ref"/>
      <sheetName val="Asumsi"/>
      <sheetName val="NeracaEnergi"/>
      <sheetName val="Meter merek Gan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41">
          <cell r="D41">
            <v>41495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ek Progres F12,13,14"/>
      <sheetName val="REALISASI PER-WIL"/>
      <sheetName val="Per PLTU"/>
      <sheetName val="REALISASI PER-KIT"/>
      <sheetName val="Per pemasok Gas"/>
      <sheetName val="Per Pemasok BBM 2011"/>
      <sheetName val="IPP 2011"/>
      <sheetName val="Rekap PLN+IPP"/>
      <sheetName val="Rekap BBM 2011 Add Mobil 5"/>
      <sheetName val="Rekap BBM 2011 Add Mobil 9.5"/>
      <sheetName val="Rekap BBM 2011 Kapal 5"/>
      <sheetName val="Rekap BBM 2011 Kapal 9.5"/>
      <sheetName val="Lelang"/>
      <sheetName val="HRG GAS"/>
      <sheetName val="Kontrak vs Realisasi Gas"/>
      <sheetName val="Grafik Gas"/>
      <sheetName val="Grafik batubara"/>
      <sheetName val="GWh Per-Jns Kit"/>
      <sheetName val="Stok Fuel"/>
      <sheetName val="Stok Fuel 2011"/>
      <sheetName val="Stok Coal Jawa"/>
      <sheetName val="Stok HSD LJB"/>
      <sheetName val="Stok HSD Jawa"/>
      <sheetName val="Stok MFO LJB"/>
      <sheetName val="Stok MFO Jawa"/>
      <sheetName val="Stok Coal LJB"/>
      <sheetName val="Batubara Ind"/>
      <sheetName val="Rp-kWh"/>
      <sheetName val="HOLDING"/>
      <sheetName val="AP"/>
      <sheetName val="Percepatan"/>
      <sheetName val="IPP"/>
      <sheetName val="SUMMARY SFC"/>
      <sheetName val="SUMMARY SFC (2)"/>
      <sheetName val="SFC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000000"/>
      <sheetName val="NERACA"/>
      <sheetName val="10 INDIKATOR"/>
      <sheetName val="VALUE"/>
      <sheetName val="LABA RUGI"/>
      <sheetName val="Hal1"/>
      <sheetName val="Hal2"/>
      <sheetName val="Hal3"/>
      <sheetName val="Hal4"/>
      <sheetName val="Hal5"/>
      <sheetName val="Hal6"/>
      <sheetName val="Hal7_12"/>
      <sheetName val="Hal13"/>
      <sheetName val="PEND-PEG"/>
      <sheetName val="Hal14"/>
      <sheetName val="Hal15"/>
      <sheetName val="aruskas"/>
      <sheetName val="Indikator210"/>
      <sheetName val="Indikator215"/>
      <sheetName val="Kinerja063"/>
      <sheetName val="RATIO-1"/>
      <sheetName val="RATIO-2"/>
      <sheetName val="ISI"/>
      <sheetName val="aruska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42">
          <cell r="A42" t="str">
            <v>Indikator Potensi Pertumbuhan</v>
          </cell>
        </row>
        <row r="43">
          <cell r="A43" t="str">
            <v>KepMen PBUMN No. KEP-215/ M-PBUMN/ 1999</v>
          </cell>
        </row>
        <row r="46">
          <cell r="A46" t="str">
            <v>Uraian</v>
          </cell>
          <cell r="C46" t="str">
            <v>Tahun</v>
          </cell>
          <cell r="D46" t="str">
            <v>Tahun </v>
          </cell>
          <cell r="E46" t="str">
            <v>Tahun</v>
          </cell>
        </row>
        <row r="47">
          <cell r="C47">
            <v>2000</v>
          </cell>
          <cell r="D47">
            <v>2001</v>
          </cell>
          <cell r="E47">
            <v>2002</v>
          </cell>
        </row>
        <row r="49">
          <cell r="A49" t="str">
            <v>Nilai Pertumbuhan Produktivitas</v>
          </cell>
        </row>
        <row r="50">
          <cell r="A50" t="str">
            <v>Assets Productivity Growth (ASPG)</v>
          </cell>
          <cell r="C50">
            <v>1.07</v>
          </cell>
          <cell r="D50">
            <v>5.624342683989718</v>
          </cell>
          <cell r="E50">
            <v>38.963232830988126</v>
          </cell>
        </row>
        <row r="51">
          <cell r="A51" t="str">
            <v>Employee Productivity Growth (EMPG)</v>
          </cell>
          <cell r="C51">
            <v>1.5</v>
          </cell>
          <cell r="D51">
            <v>1.313696854366971</v>
          </cell>
          <cell r="E51">
            <v>1.4092829092250627</v>
          </cell>
        </row>
        <row r="53">
          <cell r="A53" t="str">
            <v>Nilai Pertumbuhan Daya Saing</v>
          </cell>
        </row>
        <row r="54">
          <cell r="A54" t="str">
            <v>Sales Growth (SALG)</v>
          </cell>
          <cell r="C54">
            <v>1.43</v>
          </cell>
          <cell r="D54">
            <v>1.3007611085362238</v>
          </cell>
          <cell r="E54">
            <v>1.4092829092250627</v>
          </cell>
        </row>
        <row r="55">
          <cell r="A55" t="str">
            <v>Net Profit Margin Growth (NPMG)</v>
          </cell>
          <cell r="C55">
            <v>0.84</v>
          </cell>
          <cell r="D55">
            <v>-0.2886491010588583</v>
          </cell>
          <cell r="E55">
            <v>5.912178316508407</v>
          </cell>
        </row>
        <row r="57">
          <cell r="A57" t="str">
            <v>Nilai Pertumbuhan Efisiensi</v>
          </cell>
        </row>
        <row r="58">
          <cell r="A58" t="str">
            <v>Sales to Total Assets Growth (STAG)</v>
          </cell>
          <cell r="C58">
            <v>1.27</v>
          </cell>
          <cell r="D58">
            <v>1.9473958347800278</v>
          </cell>
          <cell r="E58">
            <v>1.4608746167771578</v>
          </cell>
        </row>
        <row r="59">
          <cell r="A59" t="str">
            <v>Inventory Turn Over Growth (ITOG)</v>
          </cell>
          <cell r="C59">
            <v>0.98</v>
          </cell>
          <cell r="D59">
            <v>0.9166666666666666</v>
          </cell>
          <cell r="E59">
            <v>4.222222222222222</v>
          </cell>
        </row>
        <row r="62">
          <cell r="A62" t="str">
            <v>Penilaian atas Indikator Potensi Pertumbuhan</v>
          </cell>
        </row>
        <row r="63">
          <cell r="A63" t="str">
            <v>KepMen PBUMN No. KEP-215/ M-PBUMN/ 1999</v>
          </cell>
        </row>
        <row r="66">
          <cell r="A66" t="str">
            <v>Uraian</v>
          </cell>
          <cell r="C66" t="str">
            <v>Tahun</v>
          </cell>
          <cell r="D66" t="str">
            <v>Tahun </v>
          </cell>
          <cell r="E66" t="str">
            <v>Tahun</v>
          </cell>
        </row>
        <row r="67">
          <cell r="C67">
            <v>2000</v>
          </cell>
          <cell r="D67">
            <v>2001</v>
          </cell>
          <cell r="E67">
            <v>2002</v>
          </cell>
        </row>
        <row r="69">
          <cell r="A69" t="str">
            <v>Nilai Pertumbuhan Produktivitas</v>
          </cell>
          <cell r="C69">
            <v>3.5</v>
          </cell>
          <cell r="D69">
            <v>4</v>
          </cell>
          <cell r="E69">
            <v>4.5</v>
          </cell>
        </row>
        <row r="70">
          <cell r="A70" t="str">
            <v>Assets Productivity Growth (ASPG)</v>
          </cell>
          <cell r="C70">
            <v>1</v>
          </cell>
          <cell r="D70">
            <v>2.5</v>
          </cell>
          <cell r="E70">
            <v>2.5</v>
          </cell>
        </row>
        <row r="71">
          <cell r="A71" t="str">
            <v>Employee Productivity Growth (EMPG)</v>
          </cell>
          <cell r="C71">
            <v>2.5</v>
          </cell>
          <cell r="D71">
            <v>1.5</v>
          </cell>
          <cell r="E71">
            <v>2</v>
          </cell>
        </row>
        <row r="73">
          <cell r="A73" t="str">
            <v>Nilai Pertumbuhan Daya Saing</v>
          </cell>
          <cell r="C73">
            <v>2</v>
          </cell>
          <cell r="D73">
            <v>1.5</v>
          </cell>
          <cell r="E73">
            <v>4.5</v>
          </cell>
        </row>
        <row r="74">
          <cell r="A74" t="str">
            <v>Sales Growth (SALG)</v>
          </cell>
          <cell r="C74">
            <v>2</v>
          </cell>
          <cell r="D74">
            <v>1.5</v>
          </cell>
          <cell r="E74">
            <v>2</v>
          </cell>
        </row>
        <row r="75">
          <cell r="A75" t="str">
            <v>Net Profit Margin Growth (NPMG)</v>
          </cell>
          <cell r="C75">
            <v>0</v>
          </cell>
          <cell r="D75">
            <v>0</v>
          </cell>
          <cell r="E75">
            <v>2.5</v>
          </cell>
        </row>
        <row r="77">
          <cell r="A77" t="str">
            <v>Nilai Pertumbuhan Efisiensi</v>
          </cell>
          <cell r="C77">
            <v>2</v>
          </cell>
          <cell r="D77">
            <v>3</v>
          </cell>
          <cell r="E77">
            <v>4.5</v>
          </cell>
        </row>
        <row r="78">
          <cell r="A78" t="str">
            <v>Sales to Total Assets Growth (STAG)</v>
          </cell>
          <cell r="C78">
            <v>1.5</v>
          </cell>
          <cell r="D78">
            <v>2.5</v>
          </cell>
          <cell r="E78">
            <v>2</v>
          </cell>
        </row>
        <row r="79">
          <cell r="A79" t="str">
            <v>Inventory Turn Over Growth (ITOG)</v>
          </cell>
          <cell r="C79">
            <v>0.5</v>
          </cell>
          <cell r="D79">
            <v>0.5</v>
          </cell>
          <cell r="E79">
            <v>2.5</v>
          </cell>
        </row>
      </sheetData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aftar Isi"/>
      <sheetName val="Asumsi"/>
      <sheetName val="PTKU"/>
      <sheetName val="LabaRugi Unsur"/>
      <sheetName val="LabaRugi Fungsi"/>
      <sheetName val="Penjelas"/>
      <sheetName val="JualGTarif(11A)"/>
      <sheetName val="PendOpLain(11B)"/>
      <sheetName val="IkhtisarBiop(12.0)"/>
      <sheetName val="PembelianiTL(12A1"/>
      <sheetName val="SewaPemb(12A2)"/>
      <sheetName val="BBMJenis(12B1)"/>
      <sheetName val="ProduksiTL(12B2)"/>
      <sheetName val="HarMat(12C1)"/>
      <sheetName val="HarJabor(12C2)"/>
      <sheetName val="BBaku(12C3)"/>
      <sheetName val="BPeg-F(12D1)"/>
      <sheetName val="Bipeg-U(12D2)"/>
      <sheetName val="Rincian By Adminis"/>
      <sheetName val="Rincian Lain lain by Adm"/>
      <sheetName val="BOLain(12E1)"/>
      <sheetName val="BOLain(12E2)"/>
      <sheetName val="PendaLuOp(13)"/>
      <sheetName val="BiLuOp(14)"/>
      <sheetName val="BiPinjamin(15)"/>
      <sheetName val="PenjTL(18)"/>
      <sheetName val="LabaRugi Lainnya 2007(20)"/>
      <sheetName val="LabaRugi Unsur2006(21A)"/>
      <sheetName val="LabaRugi Fungsi2006(21B)"/>
      <sheetName val="XXXXXXXX"/>
      <sheetName val="XXXXXXX0"/>
      <sheetName val="XXXXXXX1"/>
    </sheetNames>
    <sheetDataSet>
      <sheetData sheetId="0" refreshError="1"/>
      <sheetData sheetId="1" refreshError="1"/>
      <sheetData sheetId="2" refreshError="1">
        <row r="4">
          <cell r="T4" t="str">
            <v>DBSend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Kit TW1"/>
      <sheetName val="ProdSendiri"/>
      <sheetName val="NEB Ringkas"/>
      <sheetName val="NE Bulanan"/>
      <sheetName val="Penjualan"/>
      <sheetName val="SewaBeli"/>
      <sheetName val="PS&amp;Susut TL"/>
      <sheetName val="Transfer"/>
      <sheetName val="ProdB"/>
      <sheetName val="Kit"/>
      <sheetName val="LapMasuk"/>
      <sheetName val="Listing"/>
      <sheetName val="Neraca Triwulanan"/>
      <sheetName val="Kit Triwulanan"/>
      <sheetName val="Neraca"/>
      <sheetName val="Ner TW2"/>
      <sheetName val="Kit TW2"/>
      <sheetName val="BBakar"/>
      <sheetName val="Jawa"/>
      <sheetName val="Terpasang"/>
      <sheetName val="Bahan Bakar"/>
      <sheetName val="LM Lamp X"/>
      <sheetName val="Beli"/>
      <sheetName val="Sheet1"/>
      <sheetName val="Produksi"/>
      <sheetName val="Iner"/>
      <sheetName val="Sheet3"/>
      <sheetName val="Sheet2"/>
      <sheetName val="L_23"/>
      <sheetName val="KAS"/>
      <sheetName val="Bln3.4"/>
      <sheetName val="Kurs"/>
      <sheetName val="LabaRugi"/>
      <sheetName val="Top"/>
      <sheetName val="Income Statement"/>
      <sheetName val="Shareholders' Equity"/>
      <sheetName val="Ex-Rate"/>
      <sheetName val="UshDeb00"/>
      <sheetName val="Neraca Energi 2004 (Ver8) Edit"/>
      <sheetName val="Akun"/>
    </sheetNames>
    <sheetDataSet>
      <sheetData sheetId="0"/>
      <sheetData sheetId="1" refreshError="1">
        <row r="1">
          <cell r="V1">
            <v>22</v>
          </cell>
        </row>
        <row r="85">
          <cell r="A85">
            <v>1</v>
          </cell>
          <cell r="B85" t="str">
            <v>Konsolidasi</v>
          </cell>
          <cell r="C85" t="str">
            <v>Pembangkit Listrik</v>
          </cell>
          <cell r="D85" t="str">
            <v>Total</v>
          </cell>
          <cell r="E85">
            <v>15604.934000000001</v>
          </cell>
          <cell r="F85">
            <v>3903.9219999999996</v>
          </cell>
          <cell r="G85">
            <v>67.88099554162103</v>
          </cell>
          <cell r="H85">
            <v>93047019.51190856</v>
          </cell>
          <cell r="I85">
            <v>7663694.106480001</v>
          </cell>
          <cell r="J85">
            <v>7151960.172199999</v>
          </cell>
          <cell r="K85">
            <v>7761094.2644</v>
          </cell>
          <cell r="L85">
            <v>7777592.2008</v>
          </cell>
          <cell r="M85">
            <v>8095115.021399998</v>
          </cell>
          <cell r="N85">
            <v>7747308.852901612</v>
          </cell>
          <cell r="O85">
            <v>7650772.358122879</v>
          </cell>
          <cell r="P85">
            <v>8031279.070612244</v>
          </cell>
          <cell r="Q85">
            <v>7796516.687297958</v>
          </cell>
          <cell r="R85">
            <v>8137960.037897959</v>
          </cell>
          <cell r="S85">
            <v>7250866.212897959</v>
          </cell>
          <cell r="T85">
            <v>7982860.5268979585</v>
          </cell>
          <cell r="V85">
            <v>7663694.106480001</v>
          </cell>
          <cell r="W85">
            <v>14815654.278679999</v>
          </cell>
          <cell r="X85">
            <v>22576748.543080002</v>
          </cell>
          <cell r="Y85">
            <v>30354340.74388</v>
          </cell>
          <cell r="Z85">
            <v>38449455.76528</v>
          </cell>
          <cell r="AA85">
            <v>46196764.61818161</v>
          </cell>
          <cell r="AB85">
            <v>53847536.97630449</v>
          </cell>
          <cell r="AC85">
            <v>61878816.04691672</v>
          </cell>
          <cell r="AD85">
            <v>69675332.7342147</v>
          </cell>
          <cell r="AE85">
            <v>77813292.77211264</v>
          </cell>
          <cell r="AF85">
            <v>85064158.98501062</v>
          </cell>
          <cell r="AG85">
            <v>93047019.51190858</v>
          </cell>
        </row>
        <row r="86">
          <cell r="A86">
            <v>2</v>
          </cell>
          <cell r="B86" t="str">
            <v>Nanggroe Aceh Darussalam</v>
          </cell>
          <cell r="C86" t="str">
            <v>Pembangkit Listrik</v>
          </cell>
          <cell r="D86" t="str">
            <v>Total</v>
          </cell>
          <cell r="E86">
            <v>81.498</v>
          </cell>
          <cell r="F86">
            <v>57.498</v>
          </cell>
          <cell r="G86">
            <v>27.523360418825966</v>
          </cell>
          <cell r="H86">
            <v>197033.80099999998</v>
          </cell>
          <cell r="I86">
            <v>20309.83300000001</v>
          </cell>
          <cell r="J86">
            <v>19408.91</v>
          </cell>
          <cell r="K86">
            <v>20628.653000000002</v>
          </cell>
          <cell r="L86">
            <v>18533.771</v>
          </cell>
          <cell r="M86">
            <v>17947.501</v>
          </cell>
          <cell r="N86">
            <v>19747.63</v>
          </cell>
          <cell r="O86">
            <v>17454.214</v>
          </cell>
          <cell r="P86">
            <v>16890.865999999998</v>
          </cell>
          <cell r="Q86">
            <v>14020.764</v>
          </cell>
          <cell r="R86">
            <v>2160.417</v>
          </cell>
          <cell r="S86">
            <v>14965.621</v>
          </cell>
          <cell r="T86">
            <v>14965.621</v>
          </cell>
          <cell r="V86">
            <v>20309.83300000001</v>
          </cell>
          <cell r="W86">
            <v>39718.74300000001</v>
          </cell>
          <cell r="X86">
            <v>60347.39600000001</v>
          </cell>
          <cell r="Y86">
            <v>78881.16700000002</v>
          </cell>
          <cell r="Z86">
            <v>96828.66800000002</v>
          </cell>
          <cell r="AA86">
            <v>116576.29800000002</v>
          </cell>
          <cell r="AB86">
            <v>134030.51200000002</v>
          </cell>
          <cell r="AC86">
            <v>150921.378</v>
          </cell>
          <cell r="AD86">
            <v>164942.142</v>
          </cell>
          <cell r="AE86">
            <v>167102.559</v>
          </cell>
          <cell r="AF86">
            <v>182068.18</v>
          </cell>
          <cell r="AG86">
            <v>197033.801</v>
          </cell>
        </row>
        <row r="87">
          <cell r="A87">
            <v>3</v>
          </cell>
          <cell r="B87" t="str">
            <v>Sumatera Utara</v>
          </cell>
          <cell r="C87" t="str">
            <v>Pembangkit Listrik</v>
          </cell>
          <cell r="D87" t="str">
            <v>Total</v>
          </cell>
          <cell r="E87">
            <v>0.44</v>
          </cell>
          <cell r="F87">
            <v>0.395</v>
          </cell>
          <cell r="G87">
            <v>24.405711831429045</v>
          </cell>
          <cell r="H87">
            <v>943.271</v>
          </cell>
          <cell r="I87">
            <v>80.79</v>
          </cell>
          <cell r="J87">
            <v>78.015</v>
          </cell>
          <cell r="K87">
            <v>80.085</v>
          </cell>
          <cell r="L87">
            <v>80.905</v>
          </cell>
          <cell r="M87">
            <v>81.27</v>
          </cell>
          <cell r="N87">
            <v>76.875</v>
          </cell>
          <cell r="O87">
            <v>78.695</v>
          </cell>
          <cell r="P87">
            <v>81.525</v>
          </cell>
          <cell r="Q87">
            <v>64.78799999999995</v>
          </cell>
          <cell r="R87">
            <v>76.91</v>
          </cell>
          <cell r="S87">
            <v>81.75800000000011</v>
          </cell>
          <cell r="T87">
            <v>81.655</v>
          </cell>
          <cell r="V87">
            <v>80.79</v>
          </cell>
          <cell r="W87">
            <v>158.805</v>
          </cell>
          <cell r="X87">
            <v>238.89</v>
          </cell>
          <cell r="Y87">
            <v>319.79499999999996</v>
          </cell>
          <cell r="Z87">
            <v>401.06499999999994</v>
          </cell>
          <cell r="AA87">
            <v>477.93999999999994</v>
          </cell>
          <cell r="AB87">
            <v>556.635</v>
          </cell>
          <cell r="AC87">
            <v>638.16</v>
          </cell>
          <cell r="AD87">
            <v>702.9479999999999</v>
          </cell>
          <cell r="AE87">
            <v>779.8579999999998</v>
          </cell>
          <cell r="AF87">
            <v>861.616</v>
          </cell>
          <cell r="AG87">
            <v>943.271</v>
          </cell>
        </row>
        <row r="88">
          <cell r="A88">
            <v>4</v>
          </cell>
          <cell r="B88" t="str">
            <v>Riau</v>
          </cell>
          <cell r="C88" t="str">
            <v>Pembangkit Listrik</v>
          </cell>
          <cell r="D88" t="str">
            <v>Total</v>
          </cell>
          <cell r="E88">
            <v>184.864</v>
          </cell>
          <cell r="F88">
            <v>126.404</v>
          </cell>
          <cell r="G88">
            <v>25.792375074016903</v>
          </cell>
          <cell r="H88">
            <v>418828.29</v>
          </cell>
          <cell r="I88">
            <v>37665.061</v>
          </cell>
          <cell r="J88">
            <v>35738.846</v>
          </cell>
          <cell r="K88">
            <v>37203.414</v>
          </cell>
          <cell r="L88">
            <v>38049.711</v>
          </cell>
          <cell r="M88">
            <v>37423.765</v>
          </cell>
          <cell r="N88">
            <v>36740.731</v>
          </cell>
          <cell r="O88">
            <v>34094.412</v>
          </cell>
          <cell r="P88">
            <v>33119.511</v>
          </cell>
          <cell r="Q88">
            <v>32100.185</v>
          </cell>
          <cell r="R88">
            <v>32928.236</v>
          </cell>
          <cell r="S88">
            <v>32057.235</v>
          </cell>
          <cell r="T88">
            <v>31707.183</v>
          </cell>
          <cell r="V88">
            <v>37665.061</v>
          </cell>
          <cell r="W88">
            <v>73403.907</v>
          </cell>
          <cell r="X88">
            <v>110607.321</v>
          </cell>
          <cell r="Y88">
            <v>148657.032</v>
          </cell>
          <cell r="Z88">
            <v>186080.79700000002</v>
          </cell>
          <cell r="AA88">
            <v>222821.52800000002</v>
          </cell>
          <cell r="AB88">
            <v>256915.94</v>
          </cell>
          <cell r="AC88">
            <v>290035.451</v>
          </cell>
          <cell r="AD88">
            <v>322135.636</v>
          </cell>
          <cell r="AE88">
            <v>355063.872</v>
          </cell>
          <cell r="AF88">
            <v>387121.10699999996</v>
          </cell>
          <cell r="AG88">
            <v>418828.29</v>
          </cell>
        </row>
        <row r="89">
          <cell r="A89">
            <v>5</v>
          </cell>
          <cell r="B89" t="str">
            <v>Sumatera Barat</v>
          </cell>
          <cell r="C89" t="str">
            <v>Pembangkit Listrik</v>
          </cell>
          <cell r="D89" t="str">
            <v>Total</v>
          </cell>
          <cell r="E89">
            <v>0</v>
          </cell>
          <cell r="F89">
            <v>0</v>
          </cell>
          <cell r="G89">
            <v>0</v>
          </cell>
          <cell r="H89">
            <v>44344.492999999995</v>
          </cell>
          <cell r="I89">
            <v>3655.005</v>
          </cell>
          <cell r="J89">
            <v>3502.034</v>
          </cell>
          <cell r="K89">
            <v>3597.491</v>
          </cell>
          <cell r="L89">
            <v>3194.403</v>
          </cell>
          <cell r="M89">
            <v>3385.535</v>
          </cell>
          <cell r="N89">
            <v>3237.534</v>
          </cell>
          <cell r="O89">
            <v>3439.9739999999997</v>
          </cell>
          <cell r="P89">
            <v>3438.1579999999994</v>
          </cell>
          <cell r="Q89">
            <v>3480.441</v>
          </cell>
          <cell r="R89">
            <v>4271.428</v>
          </cell>
          <cell r="S89">
            <v>4618.824</v>
          </cell>
          <cell r="T89">
            <v>4523.666</v>
          </cell>
          <cell r="V89">
            <v>3655.005</v>
          </cell>
          <cell r="W89">
            <v>7157.039000000001</v>
          </cell>
          <cell r="X89">
            <v>10754.53</v>
          </cell>
          <cell r="Y89">
            <v>13948.933</v>
          </cell>
          <cell r="Z89">
            <v>17334.468</v>
          </cell>
          <cell r="AA89">
            <v>20572.002</v>
          </cell>
          <cell r="AB89">
            <v>24011.976000000002</v>
          </cell>
          <cell r="AC89">
            <v>27450.134000000002</v>
          </cell>
          <cell r="AD89">
            <v>30930.575</v>
          </cell>
          <cell r="AE89">
            <v>35202.003000000004</v>
          </cell>
          <cell r="AF89">
            <v>39820.827000000005</v>
          </cell>
          <cell r="AG89">
            <v>44344.493</v>
          </cell>
        </row>
        <row r="90">
          <cell r="A90">
            <v>6</v>
          </cell>
          <cell r="B90" t="str">
            <v>S2JB</v>
          </cell>
          <cell r="C90" t="str">
            <v>Pembangkit Listrik</v>
          </cell>
          <cell r="D90" t="str">
            <v>Total</v>
          </cell>
          <cell r="E90">
            <v>173.594</v>
          </cell>
          <cell r="F90">
            <v>99.286</v>
          </cell>
          <cell r="G90">
            <v>5.261624290608115</v>
          </cell>
          <cell r="H90">
            <v>80231.862</v>
          </cell>
          <cell r="I90">
            <v>7815.899</v>
          </cell>
          <cell r="J90">
            <v>4993.2139999999945</v>
          </cell>
          <cell r="K90">
            <v>6894.399</v>
          </cell>
          <cell r="L90">
            <v>7438.052</v>
          </cell>
          <cell r="M90">
            <v>6857.628000000006</v>
          </cell>
          <cell r="N90">
            <v>6658.551</v>
          </cell>
          <cell r="O90">
            <v>7310.297</v>
          </cell>
          <cell r="P90">
            <v>7462.048</v>
          </cell>
          <cell r="Q90">
            <v>6113.697000000091</v>
          </cell>
          <cell r="R90">
            <v>6317.334</v>
          </cell>
          <cell r="S90">
            <v>6271.545999999896</v>
          </cell>
          <cell r="T90">
            <v>6099.197</v>
          </cell>
          <cell r="V90">
            <v>7815.899</v>
          </cell>
          <cell r="W90">
            <v>12809.112999999994</v>
          </cell>
          <cell r="X90">
            <v>19703.511999999995</v>
          </cell>
          <cell r="Y90">
            <v>27141.563999999995</v>
          </cell>
          <cell r="Z90">
            <v>33999.192</v>
          </cell>
          <cell r="AA90">
            <v>40657.743</v>
          </cell>
          <cell r="AB90">
            <v>47968.04</v>
          </cell>
          <cell r="AC90">
            <v>55430.088</v>
          </cell>
          <cell r="AD90">
            <v>61543.78500000009</v>
          </cell>
          <cell r="AE90">
            <v>67861.1190000001</v>
          </cell>
          <cell r="AF90">
            <v>74132.665</v>
          </cell>
          <cell r="AG90">
            <v>80231.862</v>
          </cell>
        </row>
        <row r="91">
          <cell r="A91">
            <v>7</v>
          </cell>
          <cell r="B91" t="str">
            <v>Lampung</v>
          </cell>
          <cell r="C91" t="str">
            <v>Pembangkit Listrik</v>
          </cell>
          <cell r="D91" t="str">
            <v>Total</v>
          </cell>
          <cell r="E91">
            <v>7.536</v>
          </cell>
          <cell r="F91">
            <v>5.853</v>
          </cell>
          <cell r="G91">
            <v>17.72889946109313</v>
          </cell>
          <cell r="H91">
            <v>11735.862</v>
          </cell>
          <cell r="I91">
            <v>942.105</v>
          </cell>
          <cell r="J91">
            <v>928.999</v>
          </cell>
          <cell r="K91">
            <v>933.04</v>
          </cell>
          <cell r="L91">
            <v>1010.875</v>
          </cell>
          <cell r="M91">
            <v>1047.778</v>
          </cell>
          <cell r="N91">
            <v>1035.4729999999984</v>
          </cell>
          <cell r="O91">
            <v>948.375</v>
          </cell>
          <cell r="P91">
            <v>959.17</v>
          </cell>
          <cell r="Q91">
            <v>908.925</v>
          </cell>
          <cell r="R91">
            <v>1051.566</v>
          </cell>
          <cell r="S91">
            <v>1002.1</v>
          </cell>
          <cell r="T91">
            <v>967.456</v>
          </cell>
          <cell r="V91">
            <v>942.105</v>
          </cell>
          <cell r="W91">
            <v>1871.104</v>
          </cell>
          <cell r="X91">
            <v>2804.1440000000002</v>
          </cell>
          <cell r="Y91">
            <v>3815.0190000000002</v>
          </cell>
          <cell r="Z91">
            <v>4862.7970000000005</v>
          </cell>
          <cell r="AA91">
            <v>5898.269999999999</v>
          </cell>
          <cell r="AB91">
            <v>6846.644999999999</v>
          </cell>
          <cell r="AC91">
            <v>7805.814999999999</v>
          </cell>
          <cell r="AD91">
            <v>8714.739999999998</v>
          </cell>
          <cell r="AE91">
            <v>9766.305999999999</v>
          </cell>
          <cell r="AF91">
            <v>10768.405999999999</v>
          </cell>
          <cell r="AG91">
            <v>11735.862</v>
          </cell>
        </row>
        <row r="92">
          <cell r="A92">
            <v>8</v>
          </cell>
          <cell r="B92" t="str">
            <v>Bangka Belitung</v>
          </cell>
          <cell r="C92" t="str">
            <v>Pembangkit Listrik</v>
          </cell>
          <cell r="D92" t="str">
            <v>Total</v>
          </cell>
          <cell r="E92">
            <v>70.594</v>
          </cell>
          <cell r="F92">
            <v>70.594</v>
          </cell>
          <cell r="G92">
            <v>18.671773616781838</v>
          </cell>
          <cell r="H92">
            <v>115783.23800000001</v>
          </cell>
          <cell r="I92">
            <v>10053.55</v>
          </cell>
          <cell r="J92">
            <v>9899.815</v>
          </cell>
          <cell r="K92">
            <v>9829.026</v>
          </cell>
          <cell r="L92">
            <v>10032.146</v>
          </cell>
          <cell r="M92">
            <v>11081.481</v>
          </cell>
          <cell r="N92">
            <v>9551.726</v>
          </cell>
          <cell r="O92">
            <v>9371.07</v>
          </cell>
          <cell r="P92">
            <v>9742.109</v>
          </cell>
          <cell r="Q92">
            <v>9434.415000000023</v>
          </cell>
          <cell r="R92">
            <v>9844.348</v>
          </cell>
          <cell r="S92">
            <v>8961.347</v>
          </cell>
          <cell r="T92">
            <v>7982.205</v>
          </cell>
          <cell r="V92">
            <v>10053.55</v>
          </cell>
          <cell r="W92">
            <v>19953.364999999998</v>
          </cell>
          <cell r="X92">
            <v>29782.390999999996</v>
          </cell>
          <cell r="Y92">
            <v>39814.537</v>
          </cell>
          <cell r="Z92">
            <v>50896.018</v>
          </cell>
          <cell r="AA92">
            <v>60447.744</v>
          </cell>
          <cell r="AB92">
            <v>69818.814</v>
          </cell>
          <cell r="AC92">
            <v>79560.923</v>
          </cell>
          <cell r="AD92">
            <v>88995.33800000002</v>
          </cell>
          <cell r="AE92">
            <v>98839.68600000002</v>
          </cell>
          <cell r="AF92">
            <v>107801.03300000001</v>
          </cell>
          <cell r="AG92">
            <v>115783.23800000001</v>
          </cell>
        </row>
        <row r="93">
          <cell r="A93">
            <v>9</v>
          </cell>
          <cell r="B93" t="str">
            <v>Kitlur Sumbagut</v>
          </cell>
          <cell r="C93" t="str">
            <v>Pembangkit Listrik</v>
          </cell>
          <cell r="D93" t="str">
            <v>Total</v>
          </cell>
          <cell r="E93">
            <v>2580.552</v>
          </cell>
          <cell r="F93">
            <v>1767.4199999999998</v>
          </cell>
          <cell r="G93">
            <v>30.654803387690773</v>
          </cell>
          <cell r="H93">
            <v>6948698.6386</v>
          </cell>
          <cell r="I93">
            <v>569538.4454000001</v>
          </cell>
          <cell r="J93">
            <v>529441.8862000001</v>
          </cell>
          <cell r="K93">
            <v>595549.5684</v>
          </cell>
          <cell r="L93">
            <v>576979.2647999994</v>
          </cell>
          <cell r="M93">
            <v>608543.8564000003</v>
          </cell>
          <cell r="N93">
            <v>580378.3944000003</v>
          </cell>
          <cell r="O93">
            <v>581822.5494000001</v>
          </cell>
          <cell r="P93">
            <v>577239.4510000001</v>
          </cell>
          <cell r="Q93">
            <v>539280.5635999996</v>
          </cell>
          <cell r="R93">
            <v>593161.081</v>
          </cell>
          <cell r="S93">
            <v>574012.469</v>
          </cell>
          <cell r="T93">
            <v>622751.1089999999</v>
          </cell>
          <cell r="V93">
            <v>569538.4454000001</v>
          </cell>
          <cell r="W93">
            <v>1098980.3316</v>
          </cell>
          <cell r="X93">
            <v>1694529.9000000001</v>
          </cell>
          <cell r="Y93">
            <v>2271509.1647999994</v>
          </cell>
          <cell r="Z93">
            <v>2880053.0211999994</v>
          </cell>
          <cell r="AA93">
            <v>3460431.4156000004</v>
          </cell>
          <cell r="AB93">
            <v>4042253.9650000003</v>
          </cell>
          <cell r="AC93">
            <v>4619493.416</v>
          </cell>
          <cell r="AD93">
            <v>5158773.9796</v>
          </cell>
          <cell r="AE93">
            <v>5751935.0605999995</v>
          </cell>
          <cell r="AF93">
            <v>6325947.5296</v>
          </cell>
          <cell r="AG93">
            <v>6948698.6386</v>
          </cell>
        </row>
        <row r="94">
          <cell r="A94">
            <v>10</v>
          </cell>
          <cell r="B94" t="str">
            <v>Kitlur Sumbagsel</v>
          </cell>
          <cell r="C94" t="str">
            <v>Pembangkit Listrik</v>
          </cell>
          <cell r="D94" t="str">
            <v>Total</v>
          </cell>
          <cell r="E94">
            <v>1302.0439999999999</v>
          </cell>
          <cell r="F94">
            <v>1096.98</v>
          </cell>
          <cell r="G94">
            <v>48.209290089841595</v>
          </cell>
          <cell r="H94">
            <v>5513770.988999999</v>
          </cell>
          <cell r="I94">
            <v>457955.431</v>
          </cell>
          <cell r="J94">
            <v>431758.095</v>
          </cell>
          <cell r="K94">
            <v>465439.686</v>
          </cell>
          <cell r="L94">
            <v>452915.641</v>
          </cell>
          <cell r="M94">
            <v>478908.407</v>
          </cell>
          <cell r="N94">
            <v>477246.085</v>
          </cell>
          <cell r="O94">
            <v>488212.221</v>
          </cell>
          <cell r="P94">
            <v>509035.53800000006</v>
          </cell>
          <cell r="Q94">
            <v>460295.90599999996</v>
          </cell>
          <cell r="R94">
            <v>463412.82800000004</v>
          </cell>
          <cell r="S94">
            <v>406393.351</v>
          </cell>
          <cell r="T94">
            <v>422197.8000000001</v>
          </cell>
          <cell r="V94">
            <v>457955.431</v>
          </cell>
          <cell r="W94">
            <v>889713.5260000001</v>
          </cell>
          <cell r="X94">
            <v>1355153.212</v>
          </cell>
          <cell r="Y94">
            <v>1808068.8530000001</v>
          </cell>
          <cell r="Z94">
            <v>2286977.2600000002</v>
          </cell>
          <cell r="AA94">
            <v>2764223.345</v>
          </cell>
          <cell r="AB94">
            <v>3252435.566</v>
          </cell>
          <cell r="AC94">
            <v>3761471.1040000003</v>
          </cell>
          <cell r="AD94">
            <v>4221767.010000001</v>
          </cell>
          <cell r="AE94">
            <v>4685179.838</v>
          </cell>
          <cell r="AF94">
            <v>5091573.189</v>
          </cell>
          <cell r="AG94">
            <v>5513770.989</v>
          </cell>
        </row>
        <row r="95">
          <cell r="A95">
            <v>11</v>
          </cell>
          <cell r="B95" t="str">
            <v>Kalimantan Barat</v>
          </cell>
          <cell r="C95" t="str">
            <v>Pembangkit Listrik</v>
          </cell>
          <cell r="D95" t="str">
            <v>Total</v>
          </cell>
          <cell r="E95">
            <v>304.57</v>
          </cell>
          <cell r="F95">
            <v>0</v>
          </cell>
          <cell r="G95">
            <v>23.651461453045606</v>
          </cell>
          <cell r="H95">
            <v>632757.6900000001</v>
          </cell>
          <cell r="I95">
            <v>49602.354</v>
          </cell>
          <cell r="J95">
            <v>50037.862</v>
          </cell>
          <cell r="K95">
            <v>52060.609</v>
          </cell>
          <cell r="L95">
            <v>50651.958</v>
          </cell>
          <cell r="M95">
            <v>55406.354</v>
          </cell>
          <cell r="N95">
            <v>55948.92000000094</v>
          </cell>
          <cell r="O95">
            <v>54030.631</v>
          </cell>
          <cell r="P95">
            <v>56438.433</v>
          </cell>
          <cell r="Q95">
            <v>53383.162</v>
          </cell>
          <cell r="R95">
            <v>53788.96099999909</v>
          </cell>
          <cell r="S95">
            <v>51442.187</v>
          </cell>
          <cell r="T95">
            <v>49966.259</v>
          </cell>
          <cell r="V95">
            <v>49602.354</v>
          </cell>
          <cell r="W95">
            <v>99640.21600000001</v>
          </cell>
          <cell r="X95">
            <v>151700.825</v>
          </cell>
          <cell r="Y95">
            <v>202352.78300000002</v>
          </cell>
          <cell r="Z95">
            <v>257759.13700000005</v>
          </cell>
          <cell r="AA95">
            <v>313708.05700000096</v>
          </cell>
          <cell r="AB95">
            <v>367738.688000001</v>
          </cell>
          <cell r="AC95">
            <v>424177.121000001</v>
          </cell>
          <cell r="AD95">
            <v>477560.283000001</v>
          </cell>
          <cell r="AE95">
            <v>531349.2440000001</v>
          </cell>
          <cell r="AF95">
            <v>582791.431</v>
          </cell>
          <cell r="AG95">
            <v>632757.6900000001</v>
          </cell>
        </row>
        <row r="96">
          <cell r="A96">
            <v>12</v>
          </cell>
          <cell r="B96" t="str">
            <v>Kalimantan Selatan &amp; Tengah</v>
          </cell>
          <cell r="C96" t="str">
            <v>Pembangkit Listrik</v>
          </cell>
          <cell r="D96" t="str">
            <v>Total</v>
          </cell>
          <cell r="E96">
            <v>603.454</v>
          </cell>
          <cell r="F96">
            <v>0</v>
          </cell>
          <cell r="G96">
            <v>23.725786742690715</v>
          </cell>
          <cell r="H96">
            <v>1257642.253</v>
          </cell>
          <cell r="I96">
            <v>104346.34</v>
          </cell>
          <cell r="J96">
            <v>100302.30699999999</v>
          </cell>
          <cell r="K96">
            <v>107797.252</v>
          </cell>
          <cell r="L96">
            <v>104524.13900000001</v>
          </cell>
          <cell r="M96">
            <v>97814.05700000003</v>
          </cell>
          <cell r="N96">
            <v>104792.793</v>
          </cell>
          <cell r="O96">
            <v>102940.49600000001</v>
          </cell>
          <cell r="P96">
            <v>105885.95300000001</v>
          </cell>
          <cell r="Q96">
            <v>106960.946</v>
          </cell>
          <cell r="R96">
            <v>117259.592</v>
          </cell>
          <cell r="S96">
            <v>108210.00300000003</v>
          </cell>
          <cell r="T96">
            <v>96808.375</v>
          </cell>
          <cell r="V96">
            <v>104346.34</v>
          </cell>
          <cell r="W96">
            <v>204648.647</v>
          </cell>
          <cell r="X96">
            <v>312445.899</v>
          </cell>
          <cell r="Y96">
            <v>416970.03799999994</v>
          </cell>
          <cell r="Z96">
            <v>514784.095</v>
          </cell>
          <cell r="AA96">
            <v>619576.888</v>
          </cell>
          <cell r="AB96">
            <v>722517.384</v>
          </cell>
          <cell r="AC96">
            <v>828403.337</v>
          </cell>
          <cell r="AD96">
            <v>935364.283</v>
          </cell>
          <cell r="AE96">
            <v>1052623.875</v>
          </cell>
          <cell r="AF96">
            <v>1160833.878</v>
          </cell>
          <cell r="AG96">
            <v>1257642.253</v>
          </cell>
        </row>
        <row r="97">
          <cell r="A97">
            <v>13</v>
          </cell>
          <cell r="B97" t="str">
            <v>Kalimantan Timur</v>
          </cell>
          <cell r="C97" t="str">
            <v>Pembangkit Listrik</v>
          </cell>
          <cell r="D97" t="str">
            <v>Total</v>
          </cell>
          <cell r="E97">
            <v>60</v>
          </cell>
          <cell r="F97">
            <v>0</v>
          </cell>
          <cell r="G97">
            <v>183.650890634487</v>
          </cell>
          <cell r="H97">
            <v>967913.6540000002</v>
          </cell>
          <cell r="I97">
            <v>78223.857</v>
          </cell>
          <cell r="J97">
            <v>69444.15299999999</v>
          </cell>
          <cell r="K97">
            <v>79520.40299999999</v>
          </cell>
          <cell r="L97">
            <v>79180.91799999998</v>
          </cell>
          <cell r="M97">
            <v>83684.677</v>
          </cell>
          <cell r="N97">
            <v>80665.51400000002</v>
          </cell>
          <cell r="O97">
            <v>79750.864</v>
          </cell>
          <cell r="P97">
            <v>80762.801</v>
          </cell>
          <cell r="Q97">
            <v>84603.07200000028</v>
          </cell>
          <cell r="R97">
            <v>93275.90599999999</v>
          </cell>
          <cell r="S97">
            <v>74329.6189999999</v>
          </cell>
          <cell r="T97">
            <v>84471.87</v>
          </cell>
          <cell r="V97">
            <v>78223.857</v>
          </cell>
          <cell r="W97">
            <v>147668.01</v>
          </cell>
          <cell r="X97">
            <v>227188.413</v>
          </cell>
          <cell r="Y97">
            <v>306369.331</v>
          </cell>
          <cell r="Z97">
            <v>390054.008</v>
          </cell>
          <cell r="AA97">
            <v>470719.522</v>
          </cell>
          <cell r="AB97">
            <v>550470.386</v>
          </cell>
          <cell r="AC97">
            <v>631233.187</v>
          </cell>
          <cell r="AD97">
            <v>715836.2590000003</v>
          </cell>
          <cell r="AE97">
            <v>809112.1650000003</v>
          </cell>
          <cell r="AF97">
            <v>883441.7840000001</v>
          </cell>
          <cell r="AG97">
            <v>967913.6540000001</v>
          </cell>
        </row>
        <row r="98">
          <cell r="A98">
            <v>14</v>
          </cell>
          <cell r="B98" t="str">
            <v>Sulawesi Utara, Tengah &amp; Gorontalo</v>
          </cell>
          <cell r="C98" t="str">
            <v>Pembangkit Listrik</v>
          </cell>
          <cell r="D98" t="str">
            <v>Total</v>
          </cell>
          <cell r="E98">
            <v>297.639</v>
          </cell>
          <cell r="F98">
            <v>0</v>
          </cell>
          <cell r="G98">
            <v>33.69662810373499</v>
          </cell>
          <cell r="H98">
            <v>880985.192</v>
          </cell>
          <cell r="I98">
            <v>73317.119</v>
          </cell>
          <cell r="J98">
            <v>69753.374</v>
          </cell>
          <cell r="K98">
            <v>70978.466</v>
          </cell>
          <cell r="L98">
            <v>71739.876</v>
          </cell>
          <cell r="M98">
            <v>72766.228</v>
          </cell>
          <cell r="N98">
            <v>70920.677</v>
          </cell>
          <cell r="O98">
            <v>73536.717</v>
          </cell>
          <cell r="P98">
            <v>72271.214</v>
          </cell>
          <cell r="Q98">
            <v>70924.081</v>
          </cell>
          <cell r="R98">
            <v>77980.152</v>
          </cell>
          <cell r="S98">
            <v>75585.194</v>
          </cell>
          <cell r="T98">
            <v>81212.09400000001</v>
          </cell>
          <cell r="V98">
            <v>73317.119</v>
          </cell>
          <cell r="W98">
            <v>143070.493</v>
          </cell>
          <cell r="X98">
            <v>214048.959</v>
          </cell>
          <cell r="Y98">
            <v>285788.83499999996</v>
          </cell>
          <cell r="Z98">
            <v>358555.06299999997</v>
          </cell>
          <cell r="AA98">
            <v>429475.74</v>
          </cell>
          <cell r="AB98">
            <v>503012.45700000005</v>
          </cell>
          <cell r="AC98">
            <v>575283.671</v>
          </cell>
          <cell r="AD98">
            <v>646207.752</v>
          </cell>
          <cell r="AE98">
            <v>724187.9040000001</v>
          </cell>
          <cell r="AF98">
            <v>799773.098</v>
          </cell>
          <cell r="AG98">
            <v>880985.192</v>
          </cell>
        </row>
        <row r="99">
          <cell r="A99">
            <v>15</v>
          </cell>
          <cell r="B99" t="str">
            <v>Sulawesi Selatan &amp; Tenggara</v>
          </cell>
          <cell r="C99" t="str">
            <v>Pembangkit Listrik</v>
          </cell>
          <cell r="D99" t="str">
            <v>Total</v>
          </cell>
          <cell r="E99">
            <v>504.35400000000004</v>
          </cell>
          <cell r="F99">
            <v>391.6</v>
          </cell>
          <cell r="G99">
            <v>28.396661782675515</v>
          </cell>
          <cell r="H99">
            <v>1258041.841</v>
          </cell>
          <cell r="I99">
            <v>114716.667</v>
          </cell>
          <cell r="J99">
            <v>106703.599</v>
          </cell>
          <cell r="K99">
            <v>125877.137</v>
          </cell>
          <cell r="L99">
            <v>117772.46600000001</v>
          </cell>
          <cell r="M99">
            <v>119567.143</v>
          </cell>
          <cell r="N99">
            <v>103125.844</v>
          </cell>
          <cell r="O99">
            <v>89541.153</v>
          </cell>
          <cell r="P99">
            <v>74395.881</v>
          </cell>
          <cell r="Q99">
            <v>85016.671</v>
          </cell>
          <cell r="R99">
            <v>98037.185</v>
          </cell>
          <cell r="S99">
            <v>104020.111</v>
          </cell>
          <cell r="T99">
            <v>119267.984</v>
          </cell>
          <cell r="V99">
            <v>114716.667</v>
          </cell>
          <cell r="W99">
            <v>221420.266</v>
          </cell>
          <cell r="X99">
            <v>347297.40300000005</v>
          </cell>
          <cell r="Y99">
            <v>465069.869</v>
          </cell>
          <cell r="Z99">
            <v>584637.012</v>
          </cell>
          <cell r="AA99">
            <v>687762.856</v>
          </cell>
          <cell r="AB99">
            <v>777304.0090000001</v>
          </cell>
          <cell r="AC99">
            <v>851699.8900000002</v>
          </cell>
          <cell r="AD99">
            <v>936716.5610000001</v>
          </cell>
          <cell r="AE99">
            <v>1034753.746</v>
          </cell>
          <cell r="AF99">
            <v>1138773.857</v>
          </cell>
          <cell r="AG99">
            <v>1258041.841</v>
          </cell>
        </row>
        <row r="100">
          <cell r="A100">
            <v>16</v>
          </cell>
          <cell r="B100" t="str">
            <v>Maluku &amp; Maluku Utara</v>
          </cell>
          <cell r="C100" t="str">
            <v>Pembangkit Listrik</v>
          </cell>
          <cell r="D100" t="str">
            <v>Total</v>
          </cell>
          <cell r="E100">
            <v>126.139</v>
          </cell>
          <cell r="F100">
            <v>61.091</v>
          </cell>
          <cell r="G100">
            <v>18.697100598580707</v>
          </cell>
          <cell r="H100">
            <v>207164.805</v>
          </cell>
          <cell r="I100">
            <v>11626.623000000003</v>
          </cell>
          <cell r="J100">
            <v>11515.274</v>
          </cell>
          <cell r="K100">
            <v>12428.185</v>
          </cell>
          <cell r="L100">
            <v>21464.08600000002</v>
          </cell>
          <cell r="M100">
            <v>21477.004</v>
          </cell>
          <cell r="N100">
            <v>15495.626052631584</v>
          </cell>
          <cell r="O100">
            <v>15200.683947368383</v>
          </cell>
          <cell r="P100">
            <v>15598.062</v>
          </cell>
          <cell r="Q100">
            <v>15642.49900000001</v>
          </cell>
          <cell r="R100">
            <v>24160.72800000001</v>
          </cell>
          <cell r="S100">
            <v>25388.473</v>
          </cell>
          <cell r="T100">
            <v>17167.561</v>
          </cell>
          <cell r="V100">
            <v>11626.623000000003</v>
          </cell>
          <cell r="W100">
            <v>23141.897000000004</v>
          </cell>
          <cell r="X100">
            <v>35570.082</v>
          </cell>
          <cell r="Y100">
            <v>57034.16800000002</v>
          </cell>
          <cell r="Z100">
            <v>78511.17200000002</v>
          </cell>
          <cell r="AA100">
            <v>94006.79805263161</v>
          </cell>
          <cell r="AB100">
            <v>109207.48199999999</v>
          </cell>
          <cell r="AC100">
            <v>124805.544</v>
          </cell>
          <cell r="AD100">
            <v>140448.043</v>
          </cell>
          <cell r="AE100">
            <v>164608.771</v>
          </cell>
          <cell r="AF100">
            <v>189997.244</v>
          </cell>
          <cell r="AG100">
            <v>207164.805</v>
          </cell>
        </row>
        <row r="101">
          <cell r="A101">
            <v>17</v>
          </cell>
          <cell r="B101" t="str">
            <v>Papua</v>
          </cell>
          <cell r="C101" t="str">
            <v>Pembangkit Listrik</v>
          </cell>
          <cell r="D101" t="str">
            <v>Total</v>
          </cell>
          <cell r="E101">
            <v>121.59899999999999</v>
          </cell>
          <cell r="F101">
            <v>83.238</v>
          </cell>
          <cell r="G101">
            <v>35.710188135774466</v>
          </cell>
          <cell r="H101">
            <v>381429.6669999999</v>
          </cell>
          <cell r="I101">
            <v>34872.36100000001</v>
          </cell>
          <cell r="J101">
            <v>31726.802</v>
          </cell>
          <cell r="K101">
            <v>35107.692</v>
          </cell>
          <cell r="L101">
            <v>33581.941</v>
          </cell>
          <cell r="M101">
            <v>35606.64</v>
          </cell>
          <cell r="N101">
            <v>32338.933</v>
          </cell>
          <cell r="O101">
            <v>24884.38099999992</v>
          </cell>
          <cell r="P101">
            <v>29247.734</v>
          </cell>
          <cell r="Q101">
            <v>31977.867000000002</v>
          </cell>
          <cell r="R101">
            <v>31156.333000000002</v>
          </cell>
          <cell r="S101">
            <v>29021.993</v>
          </cell>
          <cell r="T101">
            <v>31906.99</v>
          </cell>
          <cell r="V101">
            <v>34872.36100000001</v>
          </cell>
          <cell r="W101">
            <v>66599.16300000002</v>
          </cell>
          <cell r="X101">
            <v>101706.85500000001</v>
          </cell>
          <cell r="Y101">
            <v>135288.796</v>
          </cell>
          <cell r="Z101">
            <v>170895.436</v>
          </cell>
          <cell r="AA101">
            <v>203234.36899999998</v>
          </cell>
          <cell r="AB101">
            <v>228118.74999999988</v>
          </cell>
          <cell r="AC101">
            <v>257366.4839999999</v>
          </cell>
          <cell r="AD101">
            <v>289344.3509999999</v>
          </cell>
          <cell r="AE101">
            <v>320500.6839999999</v>
          </cell>
          <cell r="AF101">
            <v>349522.67699999985</v>
          </cell>
          <cell r="AG101">
            <v>381429.66699999984</v>
          </cell>
        </row>
        <row r="102">
          <cell r="A102">
            <v>18</v>
          </cell>
          <cell r="B102" t="str">
            <v>Nusa Tenggara Timur</v>
          </cell>
          <cell r="C102" t="str">
            <v>Pembangkit Listrik</v>
          </cell>
          <cell r="D102" t="str">
            <v>Total</v>
          </cell>
          <cell r="E102">
            <v>0</v>
          </cell>
          <cell r="F102">
            <v>0</v>
          </cell>
          <cell r="G102">
            <v>0</v>
          </cell>
          <cell r="H102">
            <v>227704.385</v>
          </cell>
          <cell r="I102">
            <v>17674.803</v>
          </cell>
          <cell r="J102">
            <v>16961.406</v>
          </cell>
          <cell r="K102">
            <v>17815.599</v>
          </cell>
          <cell r="L102">
            <v>18068.971</v>
          </cell>
          <cell r="M102">
            <v>19756.856</v>
          </cell>
          <cell r="N102">
            <v>18444.629</v>
          </cell>
          <cell r="O102">
            <v>18757.739999999998</v>
          </cell>
          <cell r="P102">
            <v>18948.838</v>
          </cell>
          <cell r="Q102">
            <v>19144.678</v>
          </cell>
          <cell r="R102">
            <v>20563.669</v>
          </cell>
          <cell r="S102">
            <v>21004.291</v>
          </cell>
          <cell r="T102">
            <v>20562.905</v>
          </cell>
          <cell r="V102">
            <v>17674.803</v>
          </cell>
          <cell r="W102">
            <v>34636.209</v>
          </cell>
          <cell r="X102">
            <v>52451.808000000005</v>
          </cell>
          <cell r="Y102">
            <v>70520.779</v>
          </cell>
          <cell r="Z102">
            <v>90277.635</v>
          </cell>
          <cell r="AA102">
            <v>108722.264</v>
          </cell>
          <cell r="AB102">
            <v>127480.004</v>
          </cell>
          <cell r="AC102">
            <v>146428.842</v>
          </cell>
          <cell r="AD102">
            <v>165573.52000000002</v>
          </cell>
          <cell r="AE102">
            <v>186137.189</v>
          </cell>
          <cell r="AF102">
            <v>207141.48</v>
          </cell>
          <cell r="AG102">
            <v>227704.385</v>
          </cell>
        </row>
        <row r="103">
          <cell r="A103">
            <v>19</v>
          </cell>
          <cell r="B103" t="str">
            <v>Nusa Tenggara Barat</v>
          </cell>
          <cell r="C103" t="str">
            <v>Pembangkit Listrik</v>
          </cell>
          <cell r="D103" t="str">
            <v>Total</v>
          </cell>
          <cell r="E103">
            <v>0</v>
          </cell>
          <cell r="F103">
            <v>0</v>
          </cell>
          <cell r="G103">
            <v>0</v>
          </cell>
          <cell r="H103">
            <v>361303.836</v>
          </cell>
          <cell r="I103">
            <v>27851.469</v>
          </cell>
          <cell r="J103">
            <v>26168.121</v>
          </cell>
          <cell r="K103">
            <v>29283.95</v>
          </cell>
          <cell r="L103">
            <v>28600.868</v>
          </cell>
          <cell r="M103">
            <v>29890.46800000001</v>
          </cell>
          <cell r="N103">
            <v>27411.642</v>
          </cell>
          <cell r="O103">
            <v>30048.812</v>
          </cell>
          <cell r="P103">
            <v>30837.25</v>
          </cell>
          <cell r="Q103">
            <v>29780.061</v>
          </cell>
          <cell r="R103">
            <v>34640.33</v>
          </cell>
          <cell r="S103">
            <v>33730.814</v>
          </cell>
          <cell r="T103">
            <v>33060.051</v>
          </cell>
          <cell r="V103">
            <v>27851.469</v>
          </cell>
          <cell r="W103">
            <v>54019.59</v>
          </cell>
          <cell r="X103">
            <v>83303.54</v>
          </cell>
          <cell r="Y103">
            <v>111904.408</v>
          </cell>
          <cell r="Z103">
            <v>141794.87600000002</v>
          </cell>
          <cell r="AA103">
            <v>169206.518</v>
          </cell>
          <cell r="AB103">
            <v>199255.33000000002</v>
          </cell>
          <cell r="AC103">
            <v>230092.58000000002</v>
          </cell>
          <cell r="AD103">
            <v>259872.641</v>
          </cell>
          <cell r="AE103">
            <v>294512.971</v>
          </cell>
          <cell r="AF103">
            <v>328243.78500000003</v>
          </cell>
          <cell r="AG103">
            <v>361303.836</v>
          </cell>
        </row>
        <row r="104">
          <cell r="A104">
            <v>20</v>
          </cell>
          <cell r="B104" t="str">
            <v>Bali</v>
          </cell>
          <cell r="C104" t="str">
            <v>Pembangkit Listrik</v>
          </cell>
          <cell r="D104" t="str">
            <v>Total</v>
          </cell>
          <cell r="E104">
            <v>0</v>
          </cell>
          <cell r="F104">
            <v>0</v>
          </cell>
          <cell r="G104">
            <v>0</v>
          </cell>
          <cell r="H104">
            <v>5085.178000000001</v>
          </cell>
          <cell r="I104">
            <v>397.011</v>
          </cell>
          <cell r="J104">
            <v>390.8790000000003</v>
          </cell>
          <cell r="K104">
            <v>423.51</v>
          </cell>
          <cell r="L104">
            <v>398.05</v>
          </cell>
          <cell r="M104">
            <v>439.866</v>
          </cell>
          <cell r="N104">
            <v>419.942</v>
          </cell>
          <cell r="O104">
            <v>432.3</v>
          </cell>
          <cell r="P104">
            <v>427.52</v>
          </cell>
          <cell r="Q104">
            <v>429.16</v>
          </cell>
          <cell r="R104">
            <v>456.14</v>
          </cell>
          <cell r="S104">
            <v>438.96</v>
          </cell>
          <cell r="T104">
            <v>431.84</v>
          </cell>
          <cell r="V104">
            <v>397.011</v>
          </cell>
          <cell r="W104">
            <v>787.8900000000003</v>
          </cell>
          <cell r="X104">
            <v>1211.4000000000003</v>
          </cell>
          <cell r="Y104">
            <v>1609.4500000000003</v>
          </cell>
          <cell r="Z104">
            <v>2049.3160000000003</v>
          </cell>
          <cell r="AA104">
            <v>2469.2580000000003</v>
          </cell>
          <cell r="AB104">
            <v>2901.5580000000004</v>
          </cell>
          <cell r="AC104">
            <v>3329.0780000000004</v>
          </cell>
          <cell r="AD104">
            <v>3758.2380000000003</v>
          </cell>
          <cell r="AE104">
            <v>4214.378000000001</v>
          </cell>
          <cell r="AF104">
            <v>4653.338000000001</v>
          </cell>
          <cell r="AG104">
            <v>5085.178000000001</v>
          </cell>
        </row>
        <row r="105">
          <cell r="A105">
            <v>21</v>
          </cell>
          <cell r="B105" t="str">
            <v>Jawa Timur</v>
          </cell>
          <cell r="C105" t="str">
            <v>Pembangkit Listrik</v>
          </cell>
          <cell r="D105" t="str">
            <v>Total</v>
          </cell>
          <cell r="E105">
            <v>16.88</v>
          </cell>
          <cell r="F105">
            <v>7.07</v>
          </cell>
          <cell r="G105">
            <v>6.76969489981785</v>
          </cell>
          <cell r="H105">
            <v>10037.692</v>
          </cell>
          <cell r="I105">
            <v>791.6279999999999</v>
          </cell>
          <cell r="J105">
            <v>814.778</v>
          </cell>
          <cell r="K105">
            <v>1295.623</v>
          </cell>
          <cell r="L105">
            <v>1153.437</v>
          </cell>
          <cell r="M105">
            <v>965.291</v>
          </cell>
          <cell r="N105">
            <v>796.744</v>
          </cell>
          <cell r="O105">
            <v>647.167</v>
          </cell>
          <cell r="P105">
            <v>679.7619999999997</v>
          </cell>
          <cell r="Q105">
            <v>657.294</v>
          </cell>
          <cell r="R105">
            <v>741.653</v>
          </cell>
          <cell r="S105">
            <v>872.903</v>
          </cell>
          <cell r="T105">
            <v>621.412</v>
          </cell>
          <cell r="V105">
            <v>791.6279999999999</v>
          </cell>
          <cell r="W105">
            <v>1606.406</v>
          </cell>
          <cell r="X105">
            <v>2902.0289999999995</v>
          </cell>
          <cell r="Y105">
            <v>4055.466</v>
          </cell>
          <cell r="Z105">
            <v>5020.757</v>
          </cell>
          <cell r="AA105">
            <v>5817.501</v>
          </cell>
          <cell r="AB105">
            <v>6464.668000000001</v>
          </cell>
          <cell r="AC105">
            <v>7144.429999999999</v>
          </cell>
          <cell r="AD105">
            <v>7801.724</v>
          </cell>
          <cell r="AE105">
            <v>8543.377</v>
          </cell>
          <cell r="AF105">
            <v>9416.279999999999</v>
          </cell>
          <cell r="AG105">
            <v>10037.692</v>
          </cell>
        </row>
        <row r="106">
          <cell r="A106">
            <v>22</v>
          </cell>
          <cell r="B106" t="str">
            <v>Jawa Tengah &amp; Yogyakarta</v>
          </cell>
          <cell r="C106" t="str">
            <v>Pembangkit Listrik</v>
          </cell>
          <cell r="D106" t="str">
            <v>Total</v>
          </cell>
          <cell r="E106">
            <v>0.636</v>
          </cell>
          <cell r="F106">
            <v>0.48</v>
          </cell>
          <cell r="G106">
            <v>4.9564602880022</v>
          </cell>
          <cell r="H106">
            <v>276.8988</v>
          </cell>
          <cell r="I106">
            <v>23.744</v>
          </cell>
          <cell r="J106">
            <v>13.608</v>
          </cell>
          <cell r="K106">
            <v>21.744</v>
          </cell>
          <cell r="L106">
            <v>23.166</v>
          </cell>
          <cell r="M106">
            <v>49.295</v>
          </cell>
          <cell r="N106">
            <v>50.833</v>
          </cell>
          <cell r="O106">
            <v>53.252</v>
          </cell>
          <cell r="P106">
            <v>9.828</v>
          </cell>
          <cell r="Q106">
            <v>10.224799999999975</v>
          </cell>
          <cell r="R106">
            <v>4.968</v>
          </cell>
          <cell r="S106">
            <v>16.236</v>
          </cell>
          <cell r="T106">
            <v>0</v>
          </cell>
          <cell r="V106">
            <v>23.744</v>
          </cell>
          <cell r="W106">
            <v>37.352000000000004</v>
          </cell>
          <cell r="X106">
            <v>59.096000000000004</v>
          </cell>
          <cell r="Y106">
            <v>82.262</v>
          </cell>
          <cell r="Z106">
            <v>131.55700000000002</v>
          </cell>
          <cell r="AA106">
            <v>182.39000000000001</v>
          </cell>
          <cell r="AB106">
            <v>235.64200000000002</v>
          </cell>
          <cell r="AC106">
            <v>245.47000000000003</v>
          </cell>
          <cell r="AD106">
            <v>255.69480000000001</v>
          </cell>
          <cell r="AE106">
            <v>260.6628</v>
          </cell>
          <cell r="AF106">
            <v>276.8988</v>
          </cell>
          <cell r="AG106">
            <v>276.8988</v>
          </cell>
        </row>
        <row r="107">
          <cell r="A107">
            <v>23</v>
          </cell>
          <cell r="B107" t="str">
            <v>Jawa Barat &amp;  Banten</v>
          </cell>
          <cell r="C107" t="str">
            <v>Pembangkit Listrik</v>
          </cell>
          <cell r="D107" t="str">
            <v>Total</v>
          </cell>
          <cell r="E107">
            <v>1.0630000000000002</v>
          </cell>
          <cell r="F107">
            <v>0.913</v>
          </cell>
          <cell r="G107">
            <v>26.0427965324793</v>
          </cell>
          <cell r="H107">
            <v>2431.718</v>
          </cell>
          <cell r="I107">
            <v>236.889</v>
          </cell>
          <cell r="J107">
            <v>233.465</v>
          </cell>
          <cell r="K107">
            <v>296.45</v>
          </cell>
          <cell r="L107">
            <v>264.29</v>
          </cell>
          <cell r="M107">
            <v>285.399</v>
          </cell>
          <cell r="N107">
            <v>202.285</v>
          </cell>
          <cell r="O107">
            <v>161.39100000000002</v>
          </cell>
          <cell r="P107">
            <v>130.014</v>
          </cell>
          <cell r="Q107">
            <v>124.781</v>
          </cell>
          <cell r="R107">
            <v>142.469</v>
          </cell>
          <cell r="S107">
            <v>152.821</v>
          </cell>
          <cell r="T107">
            <v>201.464</v>
          </cell>
          <cell r="V107">
            <v>236.889</v>
          </cell>
          <cell r="W107">
            <v>470.354</v>
          </cell>
          <cell r="X107">
            <v>766.8040000000001</v>
          </cell>
          <cell r="Y107">
            <v>1031.094</v>
          </cell>
          <cell r="Z107">
            <v>1316.493</v>
          </cell>
          <cell r="AA107">
            <v>1518.778</v>
          </cell>
          <cell r="AB107">
            <v>1680.169</v>
          </cell>
          <cell r="AC107">
            <v>1810.183</v>
          </cell>
          <cell r="AD107">
            <v>1934.964</v>
          </cell>
          <cell r="AE107">
            <v>2077.433</v>
          </cell>
          <cell r="AF107">
            <v>2230.254</v>
          </cell>
          <cell r="AG107">
            <v>2431.718</v>
          </cell>
        </row>
        <row r="108">
          <cell r="A108">
            <v>24</v>
          </cell>
          <cell r="B108" t="str">
            <v>Jaya &amp; Tangerang</v>
          </cell>
          <cell r="C108" t="str">
            <v>Pembangkit Listrik</v>
          </cell>
          <cell r="D108" t="str">
            <v>Total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>
            <v>25</v>
          </cell>
          <cell r="B109" t="str">
            <v>P3B</v>
          </cell>
          <cell r="C109" t="str">
            <v>Pembangkit Listrik</v>
          </cell>
          <cell r="D109" t="str">
            <v>Total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</row>
        <row r="110">
          <cell r="A110">
            <v>26</v>
          </cell>
          <cell r="B110" t="str">
            <v>Batam</v>
          </cell>
          <cell r="C110" t="str">
            <v>Pembangkit Listrik</v>
          </cell>
          <cell r="D110" t="str">
            <v>Total</v>
          </cell>
          <cell r="E110">
            <v>103.348</v>
          </cell>
          <cell r="F110">
            <v>91.9</v>
          </cell>
          <cell r="G110">
            <v>43.37134307589552</v>
          </cell>
          <cell r="H110">
            <v>393728.883</v>
          </cell>
          <cell r="I110">
            <v>37568.84</v>
          </cell>
          <cell r="J110">
            <v>39333.544</v>
          </cell>
          <cell r="K110">
            <v>47322.515</v>
          </cell>
          <cell r="L110">
            <v>44744.137</v>
          </cell>
          <cell r="M110">
            <v>40233.96</v>
          </cell>
          <cell r="N110">
            <v>29000.442</v>
          </cell>
          <cell r="O110">
            <v>27567.382</v>
          </cell>
          <cell r="P110">
            <v>45138.727</v>
          </cell>
          <cell r="Q110">
            <v>30070.734</v>
          </cell>
          <cell r="R110">
            <v>23710.067</v>
          </cell>
          <cell r="S110">
            <v>14981.8</v>
          </cell>
          <cell r="T110">
            <v>14056.735</v>
          </cell>
          <cell r="V110">
            <v>37568.84</v>
          </cell>
          <cell r="W110">
            <v>76902.38399999999</v>
          </cell>
          <cell r="X110">
            <v>124224.89899999999</v>
          </cell>
          <cell r="Y110">
            <v>168969.036</v>
          </cell>
          <cell r="Z110">
            <v>209202.99599999998</v>
          </cell>
          <cell r="AA110">
            <v>238203.438</v>
          </cell>
          <cell r="AB110">
            <v>265770.82</v>
          </cell>
          <cell r="AC110">
            <v>310909.547</v>
          </cell>
          <cell r="AD110">
            <v>340980.281</v>
          </cell>
          <cell r="AE110">
            <v>364690.348</v>
          </cell>
          <cell r="AF110">
            <v>379672.148</v>
          </cell>
          <cell r="AG110">
            <v>393728.883</v>
          </cell>
        </row>
        <row r="111">
          <cell r="A111">
            <v>27</v>
          </cell>
          <cell r="B111" t="str">
            <v>Tarakan</v>
          </cell>
          <cell r="C111" t="str">
            <v>Pembangkit Listrik</v>
          </cell>
          <cell r="D111" t="str">
            <v>Total</v>
          </cell>
          <cell r="E111">
            <v>86.338</v>
          </cell>
          <cell r="F111">
            <v>43.2</v>
          </cell>
          <cell r="G111">
            <v>10.991631367817282</v>
          </cell>
          <cell r="H111">
            <v>83359.762</v>
          </cell>
          <cell r="I111">
            <v>3797.24</v>
          </cell>
          <cell r="J111">
            <v>3586.83</v>
          </cell>
          <cell r="K111">
            <v>4222.28</v>
          </cell>
          <cell r="L111">
            <v>7608.867</v>
          </cell>
          <cell r="M111">
            <v>8821.819</v>
          </cell>
          <cell r="N111">
            <v>8425.716</v>
          </cell>
          <cell r="O111">
            <v>8865.582</v>
          </cell>
          <cell r="P111">
            <v>9337.7</v>
          </cell>
          <cell r="Q111">
            <v>8838.756</v>
          </cell>
          <cell r="R111">
            <v>6786.919</v>
          </cell>
          <cell r="S111">
            <v>6263.399</v>
          </cell>
          <cell r="T111">
            <v>6804.6539999999995</v>
          </cell>
          <cell r="V111">
            <v>3797.24</v>
          </cell>
          <cell r="W111">
            <v>7384.070000000001</v>
          </cell>
          <cell r="X111">
            <v>11606.35</v>
          </cell>
          <cell r="Y111">
            <v>19215.217</v>
          </cell>
          <cell r="Z111">
            <v>28037.036</v>
          </cell>
          <cell r="AA111">
            <v>36462.752</v>
          </cell>
          <cell r="AB111">
            <v>45328.333999999995</v>
          </cell>
          <cell r="AC111">
            <v>54666.034</v>
          </cell>
          <cell r="AD111">
            <v>63504.79</v>
          </cell>
          <cell r="AE111">
            <v>70291.709</v>
          </cell>
          <cell r="AF111">
            <v>76555.108</v>
          </cell>
          <cell r="AG111">
            <v>83359.762</v>
          </cell>
        </row>
        <row r="112">
          <cell r="A112">
            <v>28</v>
          </cell>
          <cell r="B112" t="str">
            <v>Indonesia Power</v>
          </cell>
          <cell r="C112" t="str">
            <v>Pembangkit Listrik</v>
          </cell>
          <cell r="D112" t="str">
            <v>Total</v>
          </cell>
          <cell r="E112">
            <v>8977.792</v>
          </cell>
          <cell r="F112">
            <v>0</v>
          </cell>
          <cell r="G112">
            <v>56.09195194637421</v>
          </cell>
          <cell r="H112">
            <v>44234632.11507999</v>
          </cell>
          <cell r="I112">
            <v>3754245.38308</v>
          </cell>
          <cell r="J112">
            <v>3192166.9939999995</v>
          </cell>
          <cell r="K112">
            <v>3649915.7539999997</v>
          </cell>
          <cell r="L112">
            <v>3683499.2350000003</v>
          </cell>
          <cell r="M112">
            <v>3949892.965999999</v>
          </cell>
          <cell r="N112">
            <v>3752154.0170000005</v>
          </cell>
          <cell r="O112">
            <v>3743503.4919999996</v>
          </cell>
          <cell r="P112">
            <v>3839100.5359999994</v>
          </cell>
          <cell r="Q112">
            <v>3676806.0009999997</v>
          </cell>
          <cell r="R112">
            <v>3969654.0140000004</v>
          </cell>
          <cell r="S112">
            <v>3284923.355</v>
          </cell>
          <cell r="T112">
            <v>3738770.368</v>
          </cell>
          <cell r="V112">
            <v>3754245.38308</v>
          </cell>
          <cell r="W112">
            <v>6946412.377080001</v>
          </cell>
          <cell r="X112">
            <v>10596328.13108</v>
          </cell>
          <cell r="Y112">
            <v>14279827.36608</v>
          </cell>
          <cell r="Z112">
            <v>18229720.33208</v>
          </cell>
          <cell r="AA112">
            <v>21981874.34908</v>
          </cell>
          <cell r="AB112">
            <v>25725377.84108</v>
          </cell>
          <cell r="AC112">
            <v>29564478.377079993</v>
          </cell>
          <cell r="AD112">
            <v>33241284.378079996</v>
          </cell>
          <cell r="AE112">
            <v>37210938.392079994</v>
          </cell>
          <cell r="AF112">
            <v>40495861.74708</v>
          </cell>
          <cell r="AG112">
            <v>44234632.11508</v>
          </cell>
        </row>
        <row r="113">
          <cell r="A113">
            <v>29</v>
          </cell>
          <cell r="B113" t="str">
            <v>PJB</v>
          </cell>
          <cell r="C113" t="str">
            <v>Pembangkit Listrik</v>
          </cell>
          <cell r="D113" t="str">
            <v>Total</v>
          </cell>
          <cell r="E113">
            <v>0</v>
          </cell>
          <cell r="F113">
            <v>0</v>
          </cell>
          <cell r="G113">
            <v>0</v>
          </cell>
          <cell r="H113">
            <v>27908094.655999996</v>
          </cell>
          <cell r="I113">
            <v>2246385.659</v>
          </cell>
          <cell r="J113">
            <v>2397057.3619999997</v>
          </cell>
          <cell r="K113">
            <v>2386571.733</v>
          </cell>
          <cell r="L113">
            <v>2406081.0270000002</v>
          </cell>
          <cell r="M113">
            <v>2385271.507</v>
          </cell>
          <cell r="N113">
            <v>2278835.1739999996</v>
          </cell>
          <cell r="O113">
            <v>2177999.068</v>
          </cell>
          <cell r="P113">
            <v>2344234.4110000003</v>
          </cell>
          <cell r="Q113">
            <v>2353557.2699999996</v>
          </cell>
          <cell r="R113">
            <v>2309487.0590000004</v>
          </cell>
          <cell r="S113">
            <v>2209230.0579999997</v>
          </cell>
          <cell r="T113">
            <v>2413384.3279999997</v>
          </cell>
          <cell r="V113">
            <v>2246385.659</v>
          </cell>
          <cell r="W113">
            <v>4643443.021</v>
          </cell>
          <cell r="X113">
            <v>7030014.753999999</v>
          </cell>
          <cell r="Y113">
            <v>9436095.781</v>
          </cell>
          <cell r="Z113">
            <v>11821367.287999999</v>
          </cell>
          <cell r="AA113">
            <v>14100202.462</v>
          </cell>
          <cell r="AB113">
            <v>16278201.53</v>
          </cell>
          <cell r="AC113">
            <v>18622435.941</v>
          </cell>
          <cell r="AD113">
            <v>20975993.211</v>
          </cell>
          <cell r="AE113">
            <v>23285480.269999996</v>
          </cell>
          <cell r="AF113">
            <v>25494710.328</v>
          </cell>
          <cell r="AG113">
            <v>27908094.655999996</v>
          </cell>
        </row>
        <row r="114">
          <cell r="A114">
            <v>30</v>
          </cell>
          <cell r="B114" t="str">
            <v>Muaratawar</v>
          </cell>
          <cell r="C114" t="str">
            <v>Pembangkit Listrik</v>
          </cell>
          <cell r="D114" t="str">
            <v>Total</v>
          </cell>
          <cell r="E114">
            <v>0</v>
          </cell>
          <cell r="F114">
            <v>0</v>
          </cell>
          <cell r="G114">
            <v>0</v>
          </cell>
          <cell r="H114">
            <v>903058.8414285715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7908.27</v>
          </cell>
          <cell r="N114">
            <v>33606.122448979586</v>
          </cell>
          <cell r="O114">
            <v>60119.43877551019</v>
          </cell>
          <cell r="P114">
            <v>149866.0306122449</v>
          </cell>
          <cell r="Q114">
            <v>162889.74489795923</v>
          </cell>
          <cell r="R114">
            <v>162889.74489795923</v>
          </cell>
          <cell r="S114">
            <v>162889.74489795923</v>
          </cell>
          <cell r="T114">
            <v>162889.7448979592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7908.27</v>
          </cell>
          <cell r="AA114">
            <v>41514.39244897959</v>
          </cell>
          <cell r="AB114">
            <v>101633.83122448978</v>
          </cell>
          <cell r="AC114">
            <v>251499.8618367347</v>
          </cell>
          <cell r="AD114">
            <v>414389.6067346939</v>
          </cell>
          <cell r="AE114">
            <v>577279.3516326532</v>
          </cell>
          <cell r="AF114">
            <v>740169.0965306123</v>
          </cell>
          <cell r="AG114">
            <v>903058.8414285715</v>
          </cell>
        </row>
      </sheetData>
      <sheetData sheetId="2"/>
      <sheetData sheetId="3"/>
      <sheetData sheetId="4" refreshError="1">
        <row r="1">
          <cell r="Q1">
            <v>17</v>
          </cell>
        </row>
        <row r="8">
          <cell r="A8">
            <v>1</v>
          </cell>
          <cell r="B8" t="str">
            <v>Konsolidasi</v>
          </cell>
          <cell r="C8">
            <v>101132991.9300192</v>
          </cell>
          <cell r="D8">
            <v>8093910.545000001</v>
          </cell>
          <cell r="E8">
            <v>7792335.039</v>
          </cell>
          <cell r="F8">
            <v>8136124.2700000005</v>
          </cell>
          <cell r="G8">
            <v>8234681.051999997</v>
          </cell>
          <cell r="H8">
            <v>8448432.494</v>
          </cell>
          <cell r="I8">
            <v>8351613.425000001</v>
          </cell>
          <cell r="J8">
            <v>8485190.713</v>
          </cell>
          <cell r="K8">
            <v>8655649.43084507</v>
          </cell>
          <cell r="L8">
            <v>8741395.12438274</v>
          </cell>
          <cell r="M8">
            <v>8935943.066330327</v>
          </cell>
          <cell r="N8">
            <v>8428227.417940805</v>
          </cell>
          <cell r="O8">
            <v>8829489.352520254</v>
          </cell>
          <cell r="Q8">
            <v>8093910.545000001</v>
          </cell>
          <cell r="R8">
            <v>15886245.584</v>
          </cell>
          <cell r="S8">
            <v>24022369.854000002</v>
          </cell>
          <cell r="T8">
            <v>32257050.906</v>
          </cell>
          <cell r="U8">
            <v>40705483.4</v>
          </cell>
          <cell r="V8">
            <v>49057096.825</v>
          </cell>
          <cell r="W8">
            <v>57542287.538</v>
          </cell>
          <cell r="X8">
            <v>66197936.96884507</v>
          </cell>
          <cell r="Y8">
            <v>74939332.0932278</v>
          </cell>
          <cell r="Z8">
            <v>83875275.15955813</v>
          </cell>
          <cell r="AA8">
            <v>92303502.57749894</v>
          </cell>
          <cell r="AB8">
            <v>101132991.9300192</v>
          </cell>
        </row>
        <row r="9">
          <cell r="A9">
            <v>2</v>
          </cell>
          <cell r="B9" t="str">
            <v>Nanggroe Aceh Darussalam</v>
          </cell>
          <cell r="C9">
            <v>657280.3203934428</v>
          </cell>
          <cell r="D9">
            <v>52647.522</v>
          </cell>
          <cell r="E9">
            <v>52790.172</v>
          </cell>
          <cell r="F9">
            <v>49933.882999999885</v>
          </cell>
          <cell r="G9">
            <v>49589.504</v>
          </cell>
          <cell r="H9">
            <v>52550.64400000013</v>
          </cell>
          <cell r="I9">
            <v>56164.574</v>
          </cell>
          <cell r="J9">
            <v>61412.494</v>
          </cell>
          <cell r="K9">
            <v>65371.031</v>
          </cell>
          <cell r="L9">
            <v>54154.89639344263</v>
          </cell>
          <cell r="M9">
            <v>55960.05960655739</v>
          </cell>
          <cell r="N9">
            <v>54154.896393442636</v>
          </cell>
          <cell r="O9">
            <v>52550.644</v>
          </cell>
          <cell r="Q9">
            <v>52647.522</v>
          </cell>
          <cell r="R9">
            <v>105437.69399999999</v>
          </cell>
          <cell r="S9">
            <v>155371.57699999987</v>
          </cell>
          <cell r="T9">
            <v>204961.0809999999</v>
          </cell>
          <cell r="U9">
            <v>257511.72500000003</v>
          </cell>
          <cell r="V9">
            <v>313676.29900000006</v>
          </cell>
          <cell r="W9">
            <v>375088.79300000006</v>
          </cell>
          <cell r="X9">
            <v>440459.8240000001</v>
          </cell>
          <cell r="Y9">
            <v>494614.7203934427</v>
          </cell>
          <cell r="Z9">
            <v>550574.7800000001</v>
          </cell>
          <cell r="AA9">
            <v>604729.6763934428</v>
          </cell>
          <cell r="AB9">
            <v>657280.3203934428</v>
          </cell>
        </row>
        <row r="10">
          <cell r="A10">
            <v>3</v>
          </cell>
          <cell r="B10" t="str">
            <v>Sumatera Utara</v>
          </cell>
          <cell r="C10">
            <v>4518833.449999999</v>
          </cell>
          <cell r="D10">
            <v>358814.889</v>
          </cell>
          <cell r="E10">
            <v>346669.835</v>
          </cell>
          <cell r="F10">
            <v>366720.218</v>
          </cell>
          <cell r="G10">
            <v>375281.792</v>
          </cell>
          <cell r="H10">
            <v>376998.294</v>
          </cell>
          <cell r="I10">
            <v>386659.069</v>
          </cell>
          <cell r="J10">
            <v>372367.538</v>
          </cell>
          <cell r="K10">
            <v>385127.13</v>
          </cell>
          <cell r="L10">
            <v>399680.7289999998</v>
          </cell>
          <cell r="M10">
            <v>383093.801</v>
          </cell>
          <cell r="N10">
            <v>366838.9169999992</v>
          </cell>
          <cell r="O10">
            <v>400581.238</v>
          </cell>
          <cell r="Q10">
            <v>358814.889</v>
          </cell>
          <cell r="R10">
            <v>705484.724</v>
          </cell>
          <cell r="S10">
            <v>1072204.942</v>
          </cell>
          <cell r="T10">
            <v>1447486.7340000002</v>
          </cell>
          <cell r="U10">
            <v>1824485.0280000002</v>
          </cell>
          <cell r="V10">
            <v>2211144.097</v>
          </cell>
          <cell r="W10">
            <v>2583511.6350000002</v>
          </cell>
          <cell r="X10">
            <v>2968638.765</v>
          </cell>
          <cell r="Y10">
            <v>3368319.494</v>
          </cell>
          <cell r="Z10">
            <v>3751413.295</v>
          </cell>
          <cell r="AA10">
            <v>4118252.2119999994</v>
          </cell>
          <cell r="AB10">
            <v>4518833.449999999</v>
          </cell>
        </row>
        <row r="11">
          <cell r="A11">
            <v>4</v>
          </cell>
          <cell r="B11" t="str">
            <v>Riau</v>
          </cell>
          <cell r="C11">
            <v>1428309.593</v>
          </cell>
          <cell r="D11">
            <v>123097.86300000001</v>
          </cell>
          <cell r="E11">
            <v>115932.049</v>
          </cell>
          <cell r="F11">
            <v>121519.942</v>
          </cell>
          <cell r="G11">
            <v>121200.421</v>
          </cell>
          <cell r="H11">
            <v>114610.183</v>
          </cell>
          <cell r="I11">
            <v>119102.623</v>
          </cell>
          <cell r="J11">
            <v>114560.196</v>
          </cell>
          <cell r="K11">
            <v>125517.284</v>
          </cell>
          <cell r="L11">
            <v>118995.796</v>
          </cell>
          <cell r="M11">
            <v>116826.453</v>
          </cell>
          <cell r="N11">
            <v>115405.688</v>
          </cell>
          <cell r="O11">
            <v>121541.095</v>
          </cell>
          <cell r="Q11">
            <v>123097.86300000001</v>
          </cell>
          <cell r="R11">
            <v>239029.912</v>
          </cell>
          <cell r="S11">
            <v>360549.854</v>
          </cell>
          <cell r="T11">
            <v>481750.275</v>
          </cell>
          <cell r="U11">
            <v>596360.458</v>
          </cell>
          <cell r="V11">
            <v>715463.081</v>
          </cell>
          <cell r="W11">
            <v>830023.277</v>
          </cell>
          <cell r="X11">
            <v>955540.561</v>
          </cell>
          <cell r="Y11">
            <v>1074536.357</v>
          </cell>
          <cell r="Z11">
            <v>1191362.81</v>
          </cell>
          <cell r="AA11">
            <v>1306768.4980000001</v>
          </cell>
          <cell r="AB11">
            <v>1428309.593</v>
          </cell>
        </row>
        <row r="12">
          <cell r="A12">
            <v>5</v>
          </cell>
          <cell r="B12" t="str">
            <v>Sumatera Barat</v>
          </cell>
          <cell r="C12">
            <v>1466748.55</v>
          </cell>
          <cell r="D12">
            <v>118139.549</v>
          </cell>
          <cell r="E12">
            <v>116178.4</v>
          </cell>
          <cell r="F12">
            <v>112163.61</v>
          </cell>
          <cell r="G12">
            <v>130468.493</v>
          </cell>
          <cell r="H12">
            <v>121357.025</v>
          </cell>
          <cell r="I12">
            <v>125727.226</v>
          </cell>
          <cell r="J12">
            <v>128399.924</v>
          </cell>
          <cell r="K12">
            <v>127050.946</v>
          </cell>
          <cell r="L12">
            <v>107041.57099999988</v>
          </cell>
          <cell r="M12">
            <v>124250.438</v>
          </cell>
          <cell r="N12">
            <v>129776.799</v>
          </cell>
          <cell r="O12">
            <v>126194.569</v>
          </cell>
          <cell r="Q12">
            <v>118139.549</v>
          </cell>
          <cell r="R12">
            <v>234317.949</v>
          </cell>
          <cell r="S12">
            <v>346481.559</v>
          </cell>
          <cell r="T12">
            <v>476950.052</v>
          </cell>
          <cell r="U12">
            <v>598307.077</v>
          </cell>
          <cell r="V12">
            <v>724034.3030000001</v>
          </cell>
          <cell r="W12">
            <v>852434.2270000001</v>
          </cell>
          <cell r="X12">
            <v>979485.1730000001</v>
          </cell>
          <cell r="Y12">
            <v>1086526.744</v>
          </cell>
          <cell r="Z12">
            <v>1210777.182</v>
          </cell>
          <cell r="AA12">
            <v>1340553.9810000001</v>
          </cell>
          <cell r="AB12">
            <v>1466748.55</v>
          </cell>
        </row>
        <row r="13">
          <cell r="A13">
            <v>6</v>
          </cell>
          <cell r="B13" t="str">
            <v>S2JB</v>
          </cell>
          <cell r="C13">
            <v>2194640.506</v>
          </cell>
          <cell r="D13">
            <v>164572.299</v>
          </cell>
          <cell r="E13">
            <v>154751.457</v>
          </cell>
          <cell r="F13">
            <v>151722.65300000002</v>
          </cell>
          <cell r="G13">
            <v>164624.899</v>
          </cell>
          <cell r="H13">
            <v>175403.639</v>
          </cell>
          <cell r="I13">
            <v>185070.234</v>
          </cell>
          <cell r="J13">
            <v>183502.484</v>
          </cell>
          <cell r="K13">
            <v>206652.963</v>
          </cell>
          <cell r="L13">
            <v>202171.75</v>
          </cell>
          <cell r="M13">
            <v>198058.626</v>
          </cell>
          <cell r="N13">
            <v>203239.88700000008</v>
          </cell>
          <cell r="O13">
            <v>204869.615</v>
          </cell>
          <cell r="Q13">
            <v>164572.299</v>
          </cell>
          <cell r="R13">
            <v>319323.756</v>
          </cell>
          <cell r="S13">
            <v>471046.409</v>
          </cell>
          <cell r="T13">
            <v>635671.308</v>
          </cell>
          <cell r="U13">
            <v>811074.9469999999</v>
          </cell>
          <cell r="V13">
            <v>996145.1809999999</v>
          </cell>
          <cell r="W13">
            <v>1179647.6649999998</v>
          </cell>
          <cell r="X13">
            <v>1386300.6279999998</v>
          </cell>
          <cell r="Y13">
            <v>1588472.3779999998</v>
          </cell>
          <cell r="Z13">
            <v>1786531.0039999997</v>
          </cell>
          <cell r="AA13">
            <v>1989770.8909999998</v>
          </cell>
          <cell r="AB13">
            <v>2194640.506</v>
          </cell>
        </row>
        <row r="14">
          <cell r="A14">
            <v>7</v>
          </cell>
          <cell r="B14" t="str">
            <v>Lampung</v>
          </cell>
          <cell r="C14">
            <v>1238629.0099999998</v>
          </cell>
          <cell r="D14">
            <v>94903.022</v>
          </cell>
          <cell r="E14">
            <v>92164.41</v>
          </cell>
          <cell r="F14">
            <v>104207.80500000001</v>
          </cell>
          <cell r="G14">
            <v>102976.517</v>
          </cell>
          <cell r="H14">
            <v>105560.819</v>
          </cell>
          <cell r="I14">
            <v>100774.626</v>
          </cell>
          <cell r="J14">
            <v>104586.282</v>
          </cell>
          <cell r="K14">
            <v>106009.801</v>
          </cell>
          <cell r="L14">
            <v>100407.433</v>
          </cell>
          <cell r="M14">
            <v>105448.064</v>
          </cell>
          <cell r="N14">
            <v>110383.003</v>
          </cell>
          <cell r="O14">
            <v>111207.228</v>
          </cell>
          <cell r="Q14">
            <v>94903.022</v>
          </cell>
          <cell r="R14">
            <v>187067.432</v>
          </cell>
          <cell r="S14">
            <v>291275.237</v>
          </cell>
          <cell r="T14">
            <v>394251.754</v>
          </cell>
          <cell r="U14">
            <v>499812.57300000003</v>
          </cell>
          <cell r="V14">
            <v>600587.199</v>
          </cell>
          <cell r="W14">
            <v>705173.481</v>
          </cell>
          <cell r="X14">
            <v>811183.282</v>
          </cell>
          <cell r="Y14">
            <v>911590.715</v>
          </cell>
          <cell r="Z14">
            <v>1017038.779</v>
          </cell>
          <cell r="AA14">
            <v>1127421.782</v>
          </cell>
          <cell r="AB14">
            <v>1238629.0099999998</v>
          </cell>
        </row>
        <row r="15">
          <cell r="A15">
            <v>8</v>
          </cell>
          <cell r="B15" t="str">
            <v>Bangka Belitung</v>
          </cell>
          <cell r="C15">
            <v>236905.62800000003</v>
          </cell>
          <cell r="D15">
            <v>18707.489</v>
          </cell>
          <cell r="E15">
            <v>18370.535</v>
          </cell>
          <cell r="F15">
            <v>18865.855</v>
          </cell>
          <cell r="G15">
            <v>20289.974</v>
          </cell>
          <cell r="H15">
            <v>19123.008</v>
          </cell>
          <cell r="I15">
            <v>19725.987</v>
          </cell>
          <cell r="J15">
            <v>18721.138</v>
          </cell>
          <cell r="K15">
            <v>19811.052</v>
          </cell>
          <cell r="L15">
            <v>20290.84100000001</v>
          </cell>
          <cell r="M15">
            <v>20440.891</v>
          </cell>
          <cell r="N15">
            <v>21536.571</v>
          </cell>
          <cell r="O15">
            <v>21022.287</v>
          </cell>
          <cell r="Q15">
            <v>18707.489</v>
          </cell>
          <cell r="R15">
            <v>37078.024000000005</v>
          </cell>
          <cell r="S15">
            <v>55943.879</v>
          </cell>
          <cell r="T15">
            <v>76233.853</v>
          </cell>
          <cell r="U15">
            <v>95356.861</v>
          </cell>
          <cell r="V15">
            <v>115082.848</v>
          </cell>
          <cell r="W15">
            <v>133803.986</v>
          </cell>
          <cell r="X15">
            <v>153615.038</v>
          </cell>
          <cell r="Y15">
            <v>173905.87900000002</v>
          </cell>
          <cell r="Z15">
            <v>194346.77000000002</v>
          </cell>
          <cell r="AA15">
            <v>215883.34100000001</v>
          </cell>
          <cell r="AB15">
            <v>236905.62800000003</v>
          </cell>
        </row>
        <row r="16">
          <cell r="A16">
            <v>9</v>
          </cell>
          <cell r="B16" t="str">
            <v>Kitlur Sumbagut</v>
          </cell>
          <cell r="C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>
            <v>10</v>
          </cell>
          <cell r="B17" t="str">
            <v>Kitlur Sumbagsel</v>
          </cell>
          <cell r="C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>
            <v>11</v>
          </cell>
          <cell r="B18" t="str">
            <v>Kalimantan Barat</v>
          </cell>
          <cell r="C18">
            <v>806942.597</v>
          </cell>
          <cell r="D18">
            <v>65391.865</v>
          </cell>
          <cell r="E18">
            <v>62174.238000000005</v>
          </cell>
          <cell r="F18">
            <v>63649.991999999984</v>
          </cell>
          <cell r="G18">
            <v>64357.284</v>
          </cell>
          <cell r="H18">
            <v>65220.838</v>
          </cell>
          <cell r="I18">
            <v>68479.226</v>
          </cell>
          <cell r="J18">
            <v>64760.039</v>
          </cell>
          <cell r="K18">
            <v>67044.911</v>
          </cell>
          <cell r="L18">
            <v>64067.01553278688</v>
          </cell>
          <cell r="M18">
            <v>77885.4794672132</v>
          </cell>
          <cell r="N18">
            <v>75474.856</v>
          </cell>
          <cell r="O18">
            <v>68436.853</v>
          </cell>
          <cell r="Q18">
            <v>65391.865</v>
          </cell>
          <cell r="R18">
            <v>127566.103</v>
          </cell>
          <cell r="S18">
            <v>191216.09499999997</v>
          </cell>
          <cell r="T18">
            <v>255573.37899999996</v>
          </cell>
          <cell r="U18">
            <v>320794.21699999995</v>
          </cell>
          <cell r="V18">
            <v>389273.44299999997</v>
          </cell>
          <cell r="W18">
            <v>454033.48199999996</v>
          </cell>
          <cell r="X18">
            <v>521078.3929999999</v>
          </cell>
          <cell r="Y18">
            <v>585145.4085327868</v>
          </cell>
          <cell r="Z18">
            <v>663030.8879999999</v>
          </cell>
          <cell r="AA18">
            <v>738505.744</v>
          </cell>
          <cell r="AB18">
            <v>806942.597</v>
          </cell>
        </row>
        <row r="19">
          <cell r="A19">
            <v>12</v>
          </cell>
          <cell r="B19" t="str">
            <v>Kalimantan Selatan &amp; Tengah</v>
          </cell>
          <cell r="C19">
            <v>1250466.398</v>
          </cell>
          <cell r="D19">
            <v>99562.276</v>
          </cell>
          <cell r="E19">
            <v>98843.967</v>
          </cell>
          <cell r="F19">
            <v>98832.67400000004</v>
          </cell>
          <cell r="G19">
            <v>101404.386</v>
          </cell>
          <cell r="H19">
            <v>102413.124</v>
          </cell>
          <cell r="I19">
            <v>104771.032</v>
          </cell>
          <cell r="J19">
            <v>102267.517</v>
          </cell>
          <cell r="K19">
            <v>102143.621</v>
          </cell>
          <cell r="L19">
            <v>104886.888</v>
          </cell>
          <cell r="M19">
            <v>115152.31099999997</v>
          </cell>
          <cell r="N19">
            <v>115603.059</v>
          </cell>
          <cell r="O19">
            <v>104585.543</v>
          </cell>
          <cell r="Q19">
            <v>99562.276</v>
          </cell>
          <cell r="R19">
            <v>198406.24300000002</v>
          </cell>
          <cell r="S19">
            <v>297238.9170000001</v>
          </cell>
          <cell r="T19">
            <v>398643.3030000001</v>
          </cell>
          <cell r="U19">
            <v>501056.4270000001</v>
          </cell>
          <cell r="V19">
            <v>605827.459</v>
          </cell>
          <cell r="W19">
            <v>708094.976</v>
          </cell>
          <cell r="X19">
            <v>810238.5970000001</v>
          </cell>
          <cell r="Y19">
            <v>915125.4850000001</v>
          </cell>
          <cell r="Z19">
            <v>1030277.7960000001</v>
          </cell>
          <cell r="AA19">
            <v>1145880.855</v>
          </cell>
          <cell r="AB19">
            <v>1250466.398</v>
          </cell>
        </row>
        <row r="20">
          <cell r="A20">
            <v>13</v>
          </cell>
          <cell r="B20" t="str">
            <v>Kalimantan Timur</v>
          </cell>
          <cell r="C20">
            <v>1242739.898</v>
          </cell>
          <cell r="D20">
            <v>97159.893</v>
          </cell>
          <cell r="E20">
            <v>93761.085</v>
          </cell>
          <cell r="F20">
            <v>96965.742</v>
          </cell>
          <cell r="G20">
            <v>100918.032</v>
          </cell>
          <cell r="H20">
            <v>104345.855</v>
          </cell>
          <cell r="I20">
            <v>104632.983</v>
          </cell>
          <cell r="J20">
            <v>103591.407</v>
          </cell>
          <cell r="K20">
            <v>106459.143</v>
          </cell>
          <cell r="L20">
            <v>105423.229</v>
          </cell>
          <cell r="M20">
            <v>106519.307</v>
          </cell>
          <cell r="N20">
            <v>116620.012</v>
          </cell>
          <cell r="O20">
            <v>106343.21</v>
          </cell>
          <cell r="Q20">
            <v>97159.893</v>
          </cell>
          <cell r="R20">
            <v>190920.978</v>
          </cell>
          <cell r="S20">
            <v>287886.72</v>
          </cell>
          <cell r="T20">
            <v>388804.752</v>
          </cell>
          <cell r="U20">
            <v>493150.60699999996</v>
          </cell>
          <cell r="V20">
            <v>597783.59</v>
          </cell>
          <cell r="W20">
            <v>701374.997</v>
          </cell>
          <cell r="X20">
            <v>807834.14</v>
          </cell>
          <cell r="Y20">
            <v>913257.3690000001</v>
          </cell>
          <cell r="Z20">
            <v>1019776.6760000001</v>
          </cell>
          <cell r="AA20">
            <v>1136396.688</v>
          </cell>
          <cell r="AB20">
            <v>1242739.898</v>
          </cell>
        </row>
        <row r="21">
          <cell r="A21">
            <v>14</v>
          </cell>
          <cell r="B21" t="str">
            <v>Sulawesi Utara, Tengah &amp; Gorontalo</v>
          </cell>
          <cell r="C21">
            <v>960195.2098032786</v>
          </cell>
          <cell r="D21">
            <v>76684.717</v>
          </cell>
          <cell r="E21">
            <v>75956.831</v>
          </cell>
          <cell r="F21">
            <v>77133.71899999994</v>
          </cell>
          <cell r="G21">
            <v>79837.129</v>
          </cell>
          <cell r="H21">
            <v>80002.061</v>
          </cell>
          <cell r="I21">
            <v>78961.447</v>
          </cell>
          <cell r="J21">
            <v>78607.39</v>
          </cell>
          <cell r="K21">
            <v>77508.957</v>
          </cell>
          <cell r="L21">
            <v>81196.46</v>
          </cell>
          <cell r="M21">
            <v>84701.482</v>
          </cell>
          <cell r="N21">
            <v>77762.96980327867</v>
          </cell>
          <cell r="O21">
            <v>91842.047</v>
          </cell>
          <cell r="Q21">
            <v>76684.717</v>
          </cell>
          <cell r="R21">
            <v>152641.548</v>
          </cell>
          <cell r="S21">
            <v>229775.26699999993</v>
          </cell>
          <cell r="T21">
            <v>309612.39599999995</v>
          </cell>
          <cell r="U21">
            <v>389614.45699999994</v>
          </cell>
          <cell r="V21">
            <v>468575.9039999999</v>
          </cell>
          <cell r="W21">
            <v>547183.2939999999</v>
          </cell>
          <cell r="X21">
            <v>624692.2509999999</v>
          </cell>
          <cell r="Y21">
            <v>705888.7109999999</v>
          </cell>
          <cell r="Z21">
            <v>790590.1929999999</v>
          </cell>
          <cell r="AA21">
            <v>868353.1628032785</v>
          </cell>
          <cell r="AB21">
            <v>960195.2098032786</v>
          </cell>
        </row>
        <row r="22">
          <cell r="A22">
            <v>15</v>
          </cell>
          <cell r="B22" t="str">
            <v>Sulawesi Selatan &amp; Tenggara</v>
          </cell>
          <cell r="C22">
            <v>2167506.585</v>
          </cell>
          <cell r="D22">
            <v>175453.559</v>
          </cell>
          <cell r="E22">
            <v>174620.242</v>
          </cell>
          <cell r="F22">
            <v>171006.13599999988</v>
          </cell>
          <cell r="G22">
            <v>174121.232</v>
          </cell>
          <cell r="H22">
            <v>175556.641</v>
          </cell>
          <cell r="I22">
            <v>177156.291</v>
          </cell>
          <cell r="J22">
            <v>181501.349</v>
          </cell>
          <cell r="K22">
            <v>175133.918</v>
          </cell>
          <cell r="L22">
            <v>186281.869</v>
          </cell>
          <cell r="M22">
            <v>193507.725</v>
          </cell>
          <cell r="N22">
            <v>197620.581</v>
          </cell>
          <cell r="O22">
            <v>185547.042</v>
          </cell>
          <cell r="Q22">
            <v>175453.559</v>
          </cell>
          <cell r="R22">
            <v>350073.801</v>
          </cell>
          <cell r="S22">
            <v>521079.93699999986</v>
          </cell>
          <cell r="T22">
            <v>695201.1689999999</v>
          </cell>
          <cell r="U22">
            <v>870757.8099999998</v>
          </cell>
          <cell r="V22">
            <v>1047914.1009999998</v>
          </cell>
          <cell r="W22">
            <v>1229415.4499999997</v>
          </cell>
          <cell r="X22">
            <v>1404549.3679999998</v>
          </cell>
          <cell r="Y22">
            <v>1590831.2369999997</v>
          </cell>
          <cell r="Z22">
            <v>1784338.9619999998</v>
          </cell>
          <cell r="AA22">
            <v>1981959.5429999998</v>
          </cell>
          <cell r="AB22">
            <v>2167506.585</v>
          </cell>
        </row>
        <row r="23">
          <cell r="A23">
            <v>16</v>
          </cell>
          <cell r="B23" t="str">
            <v>Maluku &amp; Maluku Utara</v>
          </cell>
          <cell r="C23">
            <v>271281.6871803279</v>
          </cell>
          <cell r="D23">
            <v>20008.318</v>
          </cell>
          <cell r="E23">
            <v>21087.42</v>
          </cell>
          <cell r="F23">
            <v>21087.42</v>
          </cell>
          <cell r="G23">
            <v>20745.874</v>
          </cell>
          <cell r="H23">
            <v>22217.378</v>
          </cell>
          <cell r="I23">
            <v>26768.129</v>
          </cell>
          <cell r="J23">
            <v>22873.106</v>
          </cell>
          <cell r="K23">
            <v>24607.894</v>
          </cell>
          <cell r="L23">
            <v>21789.25700000001</v>
          </cell>
          <cell r="M23">
            <v>23417.399</v>
          </cell>
          <cell r="N23">
            <v>22092.01918032787</v>
          </cell>
          <cell r="O23">
            <v>24587.473</v>
          </cell>
          <cell r="Q23">
            <v>20008.318</v>
          </cell>
          <cell r="R23">
            <v>41095.738</v>
          </cell>
          <cell r="S23">
            <v>62183.157999999996</v>
          </cell>
          <cell r="T23">
            <v>82929.03199999999</v>
          </cell>
          <cell r="U23">
            <v>105146.40999999999</v>
          </cell>
          <cell r="V23">
            <v>131914.539</v>
          </cell>
          <cell r="W23">
            <v>154787.645</v>
          </cell>
          <cell r="X23">
            <v>179395.539</v>
          </cell>
          <cell r="Y23">
            <v>201184.796</v>
          </cell>
          <cell r="Z23">
            <v>224602.195</v>
          </cell>
          <cell r="AA23">
            <v>246694.21418032786</v>
          </cell>
          <cell r="AB23">
            <v>271281.6871803279</v>
          </cell>
        </row>
        <row r="24">
          <cell r="A24">
            <v>17</v>
          </cell>
          <cell r="B24" t="str">
            <v>Papua</v>
          </cell>
          <cell r="C24">
            <v>395742.6547377049</v>
          </cell>
          <cell r="D24">
            <v>32205.048</v>
          </cell>
          <cell r="E24">
            <v>31181.802</v>
          </cell>
          <cell r="F24">
            <v>32271.93800000001</v>
          </cell>
          <cell r="G24">
            <v>33196.958</v>
          </cell>
          <cell r="H24">
            <v>33196.958</v>
          </cell>
          <cell r="I24">
            <v>32609.55</v>
          </cell>
          <cell r="J24">
            <v>33668.302</v>
          </cell>
          <cell r="K24">
            <v>33647.508</v>
          </cell>
          <cell r="L24">
            <v>33679.274</v>
          </cell>
          <cell r="M24">
            <v>33030.22</v>
          </cell>
          <cell r="N24">
            <v>32329.923737704914</v>
          </cell>
          <cell r="O24">
            <v>34725.173</v>
          </cell>
          <cell r="Q24">
            <v>32205.048</v>
          </cell>
          <cell r="R24">
            <v>63386.85</v>
          </cell>
          <cell r="S24">
            <v>95658.788</v>
          </cell>
          <cell r="T24">
            <v>128855.746</v>
          </cell>
          <cell r="U24">
            <v>162052.704</v>
          </cell>
          <cell r="V24">
            <v>194662.254</v>
          </cell>
          <cell r="W24">
            <v>228330.55599999998</v>
          </cell>
          <cell r="X24">
            <v>261978.06399999998</v>
          </cell>
          <cell r="Y24">
            <v>295657.338</v>
          </cell>
          <cell r="Z24">
            <v>328687.55799999996</v>
          </cell>
          <cell r="AA24">
            <v>361017.4817377049</v>
          </cell>
          <cell r="AB24">
            <v>395742.6547377049</v>
          </cell>
        </row>
        <row r="25">
          <cell r="A25">
            <v>18</v>
          </cell>
          <cell r="B25" t="str">
            <v>Nusa Tenggara Timur</v>
          </cell>
          <cell r="C25">
            <v>231119.72900000005</v>
          </cell>
          <cell r="D25">
            <v>17906.848</v>
          </cell>
          <cell r="E25">
            <v>17966.115</v>
          </cell>
          <cell r="F25">
            <v>18559.183</v>
          </cell>
          <cell r="G25">
            <v>17722.918</v>
          </cell>
          <cell r="H25">
            <v>19901.839</v>
          </cell>
          <cell r="I25">
            <v>19094.949</v>
          </cell>
          <cell r="J25">
            <v>18709.244</v>
          </cell>
          <cell r="K25">
            <v>19373.082</v>
          </cell>
          <cell r="L25">
            <v>19735.556</v>
          </cell>
          <cell r="M25">
            <v>19674.758</v>
          </cell>
          <cell r="N25">
            <v>21717.907</v>
          </cell>
          <cell r="O25">
            <v>20757.33</v>
          </cell>
          <cell r="Q25">
            <v>17906.848</v>
          </cell>
          <cell r="R25">
            <v>35872.963</v>
          </cell>
          <cell r="S25">
            <v>54432.14600000001</v>
          </cell>
          <cell r="T25">
            <v>72155.06400000001</v>
          </cell>
          <cell r="U25">
            <v>92056.90300000002</v>
          </cell>
          <cell r="V25">
            <v>111151.85200000001</v>
          </cell>
          <cell r="W25">
            <v>129861.09600000002</v>
          </cell>
          <cell r="X25">
            <v>149234.178</v>
          </cell>
          <cell r="Y25">
            <v>168969.73400000003</v>
          </cell>
          <cell r="Z25">
            <v>188644.49200000003</v>
          </cell>
          <cell r="AA25">
            <v>210362.39900000003</v>
          </cell>
          <cell r="AB25">
            <v>231119.72900000005</v>
          </cell>
        </row>
        <row r="26">
          <cell r="A26">
            <v>19</v>
          </cell>
          <cell r="B26" t="str">
            <v>Nusa Tenggara Barat</v>
          </cell>
          <cell r="C26">
            <v>425143.12100000004</v>
          </cell>
          <cell r="D26">
            <v>33015.024</v>
          </cell>
          <cell r="E26">
            <v>30928.294</v>
          </cell>
          <cell r="F26">
            <v>31548.013000000126</v>
          </cell>
          <cell r="G26">
            <v>34410.859</v>
          </cell>
          <cell r="H26">
            <v>35480.692</v>
          </cell>
          <cell r="I26">
            <v>35588.628</v>
          </cell>
          <cell r="J26">
            <v>36348.743</v>
          </cell>
          <cell r="K26">
            <v>36485.227</v>
          </cell>
          <cell r="L26">
            <v>39324.79</v>
          </cell>
          <cell r="M26">
            <v>38392.86</v>
          </cell>
          <cell r="N26">
            <v>37023.882999999914</v>
          </cell>
          <cell r="O26">
            <v>36596.108</v>
          </cell>
          <cell r="Q26">
            <v>33015.024</v>
          </cell>
          <cell r="R26">
            <v>63943.318</v>
          </cell>
          <cell r="S26">
            <v>95491.33100000012</v>
          </cell>
          <cell r="T26">
            <v>129902.19000000012</v>
          </cell>
          <cell r="U26">
            <v>165382.88200000013</v>
          </cell>
          <cell r="V26">
            <v>200971.51000000013</v>
          </cell>
          <cell r="W26">
            <v>237320.25300000014</v>
          </cell>
          <cell r="X26">
            <v>273805.48000000016</v>
          </cell>
          <cell r="Y26">
            <v>313130.27000000014</v>
          </cell>
          <cell r="Z26">
            <v>351523.1300000001</v>
          </cell>
          <cell r="AA26">
            <v>388547.01300000004</v>
          </cell>
          <cell r="AB26">
            <v>425143.12100000004</v>
          </cell>
        </row>
        <row r="27">
          <cell r="A27">
            <v>20</v>
          </cell>
          <cell r="B27" t="str">
            <v>Bali</v>
          </cell>
          <cell r="C27">
            <v>1910776.6419999998</v>
          </cell>
          <cell r="D27">
            <v>155989.224</v>
          </cell>
          <cell r="E27">
            <v>147556.286</v>
          </cell>
          <cell r="F27">
            <v>154331.995</v>
          </cell>
          <cell r="G27">
            <v>158314.339</v>
          </cell>
          <cell r="H27">
            <v>160096.582</v>
          </cell>
          <cell r="I27">
            <v>158697.008</v>
          </cell>
          <cell r="J27">
            <v>156689.087</v>
          </cell>
          <cell r="K27">
            <v>156552.122</v>
          </cell>
          <cell r="L27">
            <v>156624.61699999997</v>
          </cell>
          <cell r="M27">
            <v>165408.48</v>
          </cell>
          <cell r="N27">
            <v>170602.67</v>
          </cell>
          <cell r="O27">
            <v>169914.232</v>
          </cell>
          <cell r="Q27">
            <v>155989.224</v>
          </cell>
          <cell r="R27">
            <v>303545.51</v>
          </cell>
          <cell r="S27">
            <v>457877.505</v>
          </cell>
          <cell r="T27">
            <v>616191.844</v>
          </cell>
          <cell r="U27">
            <v>776288.426</v>
          </cell>
          <cell r="V27">
            <v>934985.434</v>
          </cell>
          <cell r="W27">
            <v>1091674.521</v>
          </cell>
          <cell r="X27">
            <v>1248226.643</v>
          </cell>
          <cell r="Y27">
            <v>1404851.2599999998</v>
          </cell>
          <cell r="Z27">
            <v>1570259.7399999998</v>
          </cell>
          <cell r="AA27">
            <v>1740862.4099999997</v>
          </cell>
          <cell r="AB27">
            <v>1910776.6419999998</v>
          </cell>
        </row>
        <row r="28">
          <cell r="A28">
            <v>21</v>
          </cell>
          <cell r="B28" t="str">
            <v>Jawa Timur</v>
          </cell>
          <cell r="C28">
            <v>16557322.484000001</v>
          </cell>
          <cell r="D28">
            <v>1324508.8210000002</v>
          </cell>
          <cell r="E28">
            <v>1312717.987</v>
          </cell>
          <cell r="F28">
            <v>1311533.5380000006</v>
          </cell>
          <cell r="G28">
            <v>1342532.949</v>
          </cell>
          <cell r="H28">
            <v>1371965.14</v>
          </cell>
          <cell r="I28">
            <v>1355371.521</v>
          </cell>
          <cell r="J28">
            <v>1397406.521</v>
          </cell>
          <cell r="K28">
            <v>1402591.971</v>
          </cell>
          <cell r="L28">
            <v>1434398.7670000014</v>
          </cell>
          <cell r="M28">
            <v>1437760.284</v>
          </cell>
          <cell r="N28">
            <v>1406466.583</v>
          </cell>
          <cell r="O28">
            <v>1460068.402</v>
          </cell>
          <cell r="Q28">
            <v>1324508.8210000002</v>
          </cell>
          <cell r="R28">
            <v>2637226.808</v>
          </cell>
          <cell r="S28">
            <v>3948760.346000001</v>
          </cell>
          <cell r="T28">
            <v>5291293.295000001</v>
          </cell>
          <cell r="U28">
            <v>6663258.4350000005</v>
          </cell>
          <cell r="V28">
            <v>8018629.956</v>
          </cell>
          <cell r="W28">
            <v>9416036.477</v>
          </cell>
          <cell r="X28">
            <v>10818628.447999999</v>
          </cell>
          <cell r="Y28">
            <v>12253027.215</v>
          </cell>
          <cell r="Z28">
            <v>13690787.499</v>
          </cell>
          <cell r="AA28">
            <v>15097254.082</v>
          </cell>
          <cell r="AB28">
            <v>16557322.484000001</v>
          </cell>
        </row>
        <row r="29">
          <cell r="A29">
            <v>22</v>
          </cell>
          <cell r="B29" t="str">
            <v>Jawa Tengah &amp; Yogyakarta</v>
          </cell>
          <cell r="C29">
            <v>10997894.805</v>
          </cell>
          <cell r="D29">
            <v>872120.915</v>
          </cell>
          <cell r="E29">
            <v>803157.917</v>
          </cell>
          <cell r="F29">
            <v>887806.057</v>
          </cell>
          <cell r="G29">
            <v>887017.964</v>
          </cell>
          <cell r="H29">
            <v>917308.784</v>
          </cell>
          <cell r="I29">
            <v>919629.896</v>
          </cell>
          <cell r="J29">
            <v>942265.49</v>
          </cell>
          <cell r="K29">
            <v>940150.793</v>
          </cell>
          <cell r="L29">
            <v>941512.837</v>
          </cell>
          <cell r="M29">
            <v>979133.357</v>
          </cell>
          <cell r="N29">
            <v>917736.879</v>
          </cell>
          <cell r="O29">
            <v>990053.916</v>
          </cell>
          <cell r="Q29">
            <v>872120.915</v>
          </cell>
          <cell r="R29">
            <v>1675278.832</v>
          </cell>
          <cell r="S29">
            <v>2563084.889</v>
          </cell>
          <cell r="T29">
            <v>3450102.853</v>
          </cell>
          <cell r="U29">
            <v>4367411.637</v>
          </cell>
          <cell r="V29">
            <v>5287041.533</v>
          </cell>
          <cell r="W29">
            <v>6229307.023</v>
          </cell>
          <cell r="X29">
            <v>7169457.816</v>
          </cell>
          <cell r="Y29">
            <v>8110970.653</v>
          </cell>
          <cell r="Z29">
            <v>9090104.01</v>
          </cell>
          <cell r="AA29">
            <v>10007840.889</v>
          </cell>
          <cell r="AB29">
            <v>10997894.805</v>
          </cell>
        </row>
        <row r="30">
          <cell r="A30">
            <v>23</v>
          </cell>
          <cell r="B30" t="str">
            <v>Jawa Barat &amp;  Banten</v>
          </cell>
          <cell r="C30">
            <v>27560693.47782659</v>
          </cell>
          <cell r="D30">
            <v>2256718</v>
          </cell>
          <cell r="E30">
            <v>2172090.963</v>
          </cell>
          <cell r="F30">
            <v>2263124.767</v>
          </cell>
          <cell r="G30">
            <v>2205150.795</v>
          </cell>
          <cell r="H30">
            <v>2308050</v>
          </cell>
          <cell r="I30">
            <v>2256070</v>
          </cell>
          <cell r="J30">
            <v>2326053.71</v>
          </cell>
          <cell r="K30">
            <v>2399113.97</v>
          </cell>
          <cell r="L30">
            <v>2394089.896</v>
          </cell>
          <cell r="M30">
            <v>2387782.47182659</v>
          </cell>
          <cell r="N30">
            <v>2220502</v>
          </cell>
          <cell r="O30">
            <v>2371946.905</v>
          </cell>
          <cell r="Q30">
            <v>2256718</v>
          </cell>
          <cell r="R30">
            <v>4428808.9629999995</v>
          </cell>
          <cell r="S30">
            <v>6691933.7299999995</v>
          </cell>
          <cell r="T30">
            <v>8897084.524999999</v>
          </cell>
          <cell r="U30">
            <v>11205134.524999999</v>
          </cell>
          <cell r="V30">
            <v>13461204.524999999</v>
          </cell>
          <cell r="W30">
            <v>15787258.235</v>
          </cell>
          <cell r="X30">
            <v>18186372.205</v>
          </cell>
          <cell r="Y30">
            <v>20580462.101</v>
          </cell>
          <cell r="Z30">
            <v>22968244.57282659</v>
          </cell>
          <cell r="AA30">
            <v>25188746.57282659</v>
          </cell>
          <cell r="AB30">
            <v>27560693.47782659</v>
          </cell>
        </row>
        <row r="31">
          <cell r="A31">
            <v>24</v>
          </cell>
          <cell r="B31" t="str">
            <v>Jaya &amp; Tangerang</v>
          </cell>
          <cell r="C31">
            <v>23770147.240000017</v>
          </cell>
          <cell r="D31">
            <v>1867666.065</v>
          </cell>
          <cell r="E31">
            <v>1789508.801</v>
          </cell>
          <cell r="F31">
            <v>1917461.3359999994</v>
          </cell>
          <cell r="G31">
            <v>1984682.2979999979</v>
          </cell>
          <cell r="H31">
            <v>2007846</v>
          </cell>
          <cell r="I31">
            <v>1948853.109</v>
          </cell>
          <cell r="J31">
            <v>1964539.636</v>
          </cell>
          <cell r="K31">
            <v>2007494.077</v>
          </cell>
          <cell r="L31">
            <v>2083211.2060903101</v>
          </cell>
          <cell r="M31">
            <v>2198040.012909714</v>
          </cell>
          <cell r="N31">
            <v>1946184.843</v>
          </cell>
          <cell r="O31">
            <v>2054659.856</v>
          </cell>
          <cell r="Q31">
            <v>1867666.065</v>
          </cell>
          <cell r="R31">
            <v>3657174.866</v>
          </cell>
          <cell r="S31">
            <v>5574636.202</v>
          </cell>
          <cell r="T31">
            <v>7559318.499999997</v>
          </cell>
          <cell r="U31">
            <v>9567164.499999996</v>
          </cell>
          <cell r="V31">
            <v>11516017.608999996</v>
          </cell>
          <cell r="W31">
            <v>13480557.244999995</v>
          </cell>
          <cell r="X31">
            <v>15488051.321999995</v>
          </cell>
          <cell r="Y31">
            <v>17571262.528090306</v>
          </cell>
          <cell r="Z31">
            <v>19769302.54100002</v>
          </cell>
          <cell r="AA31">
            <v>21715487.38400002</v>
          </cell>
          <cell r="AB31">
            <v>23770147.240000017</v>
          </cell>
        </row>
        <row r="32">
          <cell r="A32">
            <v>25</v>
          </cell>
          <cell r="B32" t="str">
            <v>P3B</v>
          </cell>
          <cell r="C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>
            <v>26</v>
          </cell>
          <cell r="B33" t="str">
            <v>Batam</v>
          </cell>
          <cell r="C33">
            <v>741372.9728102188</v>
          </cell>
          <cell r="D33">
            <v>60337.859</v>
          </cell>
          <cell r="E33">
            <v>55612.059</v>
          </cell>
          <cell r="F33">
            <v>57437.314</v>
          </cell>
          <cell r="G33">
            <v>57215.647</v>
          </cell>
          <cell r="H33">
            <v>70526.312</v>
          </cell>
          <cell r="I33">
            <v>62811.582</v>
          </cell>
          <cell r="J33">
            <v>63893.571</v>
          </cell>
          <cell r="K33">
            <v>63137.329</v>
          </cell>
          <cell r="L33">
            <v>64045.252</v>
          </cell>
          <cell r="M33">
            <v>62793.88567518247</v>
          </cell>
          <cell r="N33">
            <v>60768.276459854</v>
          </cell>
          <cell r="O33">
            <v>62793.885675182464</v>
          </cell>
          <cell r="Q33">
            <v>60337.859</v>
          </cell>
          <cell r="R33">
            <v>115949.918</v>
          </cell>
          <cell r="S33">
            <v>173387.23200000002</v>
          </cell>
          <cell r="T33">
            <v>230602.87900000002</v>
          </cell>
          <cell r="U33">
            <v>301129.191</v>
          </cell>
          <cell r="V33">
            <v>363940.773</v>
          </cell>
          <cell r="W33">
            <v>427834.344</v>
          </cell>
          <cell r="X33">
            <v>490971.67299999995</v>
          </cell>
          <cell r="Y33">
            <v>555016.9249999999</v>
          </cell>
          <cell r="Z33">
            <v>617810.8106751824</v>
          </cell>
          <cell r="AA33">
            <v>678579.0871350364</v>
          </cell>
          <cell r="AB33">
            <v>741372.9728102188</v>
          </cell>
        </row>
        <row r="34">
          <cell r="A34">
            <v>27</v>
          </cell>
          <cell r="B34" t="str">
            <v>Tarakan</v>
          </cell>
          <cell r="C34">
            <v>102299.37126760563</v>
          </cell>
          <cell r="D34">
            <v>8299.48</v>
          </cell>
          <cell r="E34">
            <v>8314.174</v>
          </cell>
          <cell r="F34">
            <v>8240.48</v>
          </cell>
          <cell r="G34">
            <v>8620.788</v>
          </cell>
          <cell r="H34">
            <v>8700.678</v>
          </cell>
          <cell r="I34">
            <v>8893.735</v>
          </cell>
          <cell r="J34">
            <v>8465.545</v>
          </cell>
          <cell r="K34">
            <v>8664.700845070423</v>
          </cell>
          <cell r="L34">
            <v>8385.194366197184</v>
          </cell>
          <cell r="M34">
            <v>8664.700845070423</v>
          </cell>
          <cell r="N34">
            <v>8385.194366197184</v>
          </cell>
          <cell r="O34">
            <v>8664.700845070423</v>
          </cell>
          <cell r="Q34">
            <v>8299.48</v>
          </cell>
          <cell r="R34">
            <v>16613.654000000002</v>
          </cell>
          <cell r="S34">
            <v>24854.134000000002</v>
          </cell>
          <cell r="T34">
            <v>33474.922000000006</v>
          </cell>
          <cell r="U34">
            <v>42175.600000000006</v>
          </cell>
          <cell r="V34">
            <v>51069.33500000001</v>
          </cell>
          <cell r="W34">
            <v>59534.880000000005</v>
          </cell>
          <cell r="X34">
            <v>68199.58084507042</v>
          </cell>
          <cell r="Y34">
            <v>76584.77521126761</v>
          </cell>
          <cell r="Z34">
            <v>85249.47605633803</v>
          </cell>
          <cell r="AA34">
            <v>93634.67042253522</v>
          </cell>
          <cell r="AB34">
            <v>102299.37126760563</v>
          </cell>
        </row>
        <row r="35">
          <cell r="A35">
            <v>28</v>
          </cell>
          <cell r="B35" t="str">
            <v>Indonesia Power</v>
          </cell>
          <cell r="C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>
            <v>29</v>
          </cell>
          <cell r="B36" t="str">
            <v>PJB</v>
          </cell>
          <cell r="C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>
            <v>30</v>
          </cell>
          <cell r="B37" t="str">
            <v>Muaratawar</v>
          </cell>
          <cell r="C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</sheetData>
      <sheetData sheetId="5" refreshError="1">
        <row r="1">
          <cell r="U1">
            <v>21</v>
          </cell>
        </row>
        <row r="74">
          <cell r="A74">
            <v>1</v>
          </cell>
          <cell r="B74" t="str">
            <v>Konsolidasi</v>
          </cell>
          <cell r="C74" t="str">
            <v>Sewa</v>
          </cell>
          <cell r="D74" t="str">
            <v>Total</v>
          </cell>
          <cell r="E74">
            <v>0</v>
          </cell>
          <cell r="F74">
            <v>0</v>
          </cell>
          <cell r="G74">
            <v>3004592.681421522</v>
          </cell>
          <cell r="H74">
            <v>215960.052</v>
          </cell>
          <cell r="I74">
            <v>206957.99499999997</v>
          </cell>
          <cell r="J74">
            <v>232553.8235</v>
          </cell>
          <cell r="K74">
            <v>234996.87810000006</v>
          </cell>
          <cell r="L74">
            <v>243636.96162152206</v>
          </cell>
          <cell r="M74">
            <v>266468.80256842094</v>
          </cell>
          <cell r="N74">
            <v>271307.40363157896</v>
          </cell>
          <cell r="O74">
            <v>273928.251</v>
          </cell>
          <cell r="P74">
            <v>254908.96899999992</v>
          </cell>
          <cell r="Q74">
            <v>264818.64800000016</v>
          </cell>
          <cell r="R74">
            <v>272014.387</v>
          </cell>
          <cell r="S74">
            <v>267040.51</v>
          </cell>
          <cell r="U74">
            <v>215960.052</v>
          </cell>
          <cell r="V74">
            <v>422918.04699999996</v>
          </cell>
          <cell r="W74">
            <v>655471.8705</v>
          </cell>
          <cell r="X74">
            <v>890468.7485999998</v>
          </cell>
          <cell r="Y74">
            <v>1134105.710221522</v>
          </cell>
          <cell r="Z74">
            <v>1400574.512789943</v>
          </cell>
          <cell r="AA74">
            <v>1671881.916421522</v>
          </cell>
          <cell r="AB74">
            <v>1945810.1674215219</v>
          </cell>
          <cell r="AC74">
            <v>2200719.136421522</v>
          </cell>
          <cell r="AD74">
            <v>2465537.7844215217</v>
          </cell>
          <cell r="AE74">
            <v>2737552.1714215223</v>
          </cell>
          <cell r="AF74">
            <v>3004592.6814215216</v>
          </cell>
        </row>
        <row r="75">
          <cell r="A75">
            <v>2</v>
          </cell>
          <cell r="B75" t="str">
            <v>Nanggroe Aceh Darussalam</v>
          </cell>
          <cell r="C75" t="str">
            <v>Sewa</v>
          </cell>
          <cell r="D75" t="str">
            <v>Total</v>
          </cell>
          <cell r="E75">
            <v>2</v>
          </cell>
          <cell r="F75">
            <v>37.01878415300546</v>
          </cell>
          <cell r="G75">
            <v>6503.46</v>
          </cell>
          <cell r="H75">
            <v>1280.2</v>
          </cell>
          <cell r="I75">
            <v>939.76</v>
          </cell>
          <cell r="J75">
            <v>668</v>
          </cell>
          <cell r="K75">
            <v>450.4</v>
          </cell>
          <cell r="L75">
            <v>688</v>
          </cell>
          <cell r="M75">
            <v>478.4</v>
          </cell>
          <cell r="N75">
            <v>648.7</v>
          </cell>
          <cell r="O75">
            <v>583.6</v>
          </cell>
          <cell r="P75">
            <v>383.2</v>
          </cell>
          <cell r="Q75">
            <v>383.2</v>
          </cell>
          <cell r="R75">
            <v>0</v>
          </cell>
          <cell r="S75">
            <v>0</v>
          </cell>
          <cell r="U75">
            <v>1280.2</v>
          </cell>
          <cell r="V75">
            <v>2219.96</v>
          </cell>
          <cell r="W75">
            <v>2887.96</v>
          </cell>
          <cell r="X75">
            <v>3338.36</v>
          </cell>
          <cell r="Y75">
            <v>4026.36</v>
          </cell>
          <cell r="Z75">
            <v>4504.76</v>
          </cell>
          <cell r="AA75">
            <v>5153.46</v>
          </cell>
          <cell r="AB75">
            <v>5737.06</v>
          </cell>
          <cell r="AC75">
            <v>6120.26</v>
          </cell>
          <cell r="AD75">
            <v>6503.46</v>
          </cell>
          <cell r="AE75">
            <v>6503.46</v>
          </cell>
          <cell r="AF75">
            <v>6503.46</v>
          </cell>
        </row>
        <row r="76">
          <cell r="A76">
            <v>3</v>
          </cell>
          <cell r="B76" t="str">
            <v>Sumatera Utara</v>
          </cell>
          <cell r="C76" t="str">
            <v>Sewa</v>
          </cell>
          <cell r="D76" t="str">
            <v>Total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A77">
            <v>4</v>
          </cell>
          <cell r="B77" t="str">
            <v>Riau</v>
          </cell>
          <cell r="C77" t="str">
            <v>Sewa</v>
          </cell>
          <cell r="D77" t="str">
            <v>Total</v>
          </cell>
          <cell r="E77">
            <v>36.36</v>
          </cell>
          <cell r="F77">
            <v>59.20032559949985</v>
          </cell>
          <cell r="G77">
            <v>189077.694</v>
          </cell>
          <cell r="H77">
            <v>11577.432</v>
          </cell>
          <cell r="I77">
            <v>11214.893</v>
          </cell>
          <cell r="J77">
            <v>12438.939</v>
          </cell>
          <cell r="K77">
            <v>12617.708</v>
          </cell>
          <cell r="L77">
            <v>14286.891</v>
          </cell>
          <cell r="M77">
            <v>14972.075</v>
          </cell>
          <cell r="N77">
            <v>16466.52</v>
          </cell>
          <cell r="O77">
            <v>19909.122</v>
          </cell>
          <cell r="P77">
            <v>18447.255</v>
          </cell>
          <cell r="Q77">
            <v>19030.354</v>
          </cell>
          <cell r="R77">
            <v>18974.451</v>
          </cell>
          <cell r="S77">
            <v>19142.054</v>
          </cell>
          <cell r="U77">
            <v>11577.432</v>
          </cell>
          <cell r="V77">
            <v>22792.325</v>
          </cell>
          <cell r="W77">
            <v>35231.263999999996</v>
          </cell>
          <cell r="X77">
            <v>47848.972</v>
          </cell>
          <cell r="Y77">
            <v>62135.863</v>
          </cell>
          <cell r="Z77">
            <v>77107.93800000001</v>
          </cell>
          <cell r="AA77">
            <v>93574.45800000001</v>
          </cell>
          <cell r="AB77">
            <v>113483.57999999999</v>
          </cell>
          <cell r="AC77">
            <v>131930.835</v>
          </cell>
          <cell r="AD77">
            <v>150961.18899999998</v>
          </cell>
          <cell r="AE77">
            <v>169935.63999999998</v>
          </cell>
          <cell r="AF77">
            <v>189077.694</v>
          </cell>
        </row>
        <row r="78">
          <cell r="A78">
            <v>5</v>
          </cell>
          <cell r="B78" t="str">
            <v>Sumatera Barat</v>
          </cell>
          <cell r="C78" t="str">
            <v>Sewa</v>
          </cell>
          <cell r="D78" t="str">
            <v>Total</v>
          </cell>
          <cell r="E78">
            <v>3</v>
          </cell>
          <cell r="F78">
            <v>96.9556477686703</v>
          </cell>
          <cell r="G78">
            <v>25549.752299999996</v>
          </cell>
          <cell r="H78">
            <v>2183.982</v>
          </cell>
          <cell r="I78">
            <v>2041.074</v>
          </cell>
          <cell r="J78">
            <v>2092.783</v>
          </cell>
          <cell r="K78">
            <v>2111.546</v>
          </cell>
          <cell r="L78">
            <v>2184.855</v>
          </cell>
          <cell r="M78">
            <v>2113.0733</v>
          </cell>
          <cell r="N78">
            <v>2166.527</v>
          </cell>
          <cell r="O78">
            <v>2174.164</v>
          </cell>
          <cell r="P78">
            <v>2036.71</v>
          </cell>
          <cell r="Q78">
            <v>2155.837</v>
          </cell>
          <cell r="R78">
            <v>2108.492</v>
          </cell>
          <cell r="S78">
            <v>2180.709</v>
          </cell>
          <cell r="U78">
            <v>2183.982</v>
          </cell>
          <cell r="V78">
            <v>4225.0560000000005</v>
          </cell>
          <cell r="W78">
            <v>6317.839</v>
          </cell>
          <cell r="X78">
            <v>8429.385</v>
          </cell>
          <cell r="Y78">
            <v>10614.24</v>
          </cell>
          <cell r="Z78">
            <v>12727.3133</v>
          </cell>
          <cell r="AA78">
            <v>14893.8403</v>
          </cell>
          <cell r="AB78">
            <v>17068.0043</v>
          </cell>
          <cell r="AC78">
            <v>19104.7143</v>
          </cell>
          <cell r="AD78">
            <v>21260.5513</v>
          </cell>
          <cell r="AE78">
            <v>23369.043299999998</v>
          </cell>
          <cell r="AF78">
            <v>25549.752299999996</v>
          </cell>
        </row>
        <row r="79">
          <cell r="A79">
            <v>6</v>
          </cell>
          <cell r="B79" t="str">
            <v>S2JB</v>
          </cell>
          <cell r="C79" t="str">
            <v>Sewa</v>
          </cell>
          <cell r="D79" t="str">
            <v>Total</v>
          </cell>
          <cell r="E79">
            <v>5</v>
          </cell>
          <cell r="F79">
            <v>84.84395947176685</v>
          </cell>
          <cell r="G79">
            <v>37263.467000000004</v>
          </cell>
          <cell r="H79">
            <v>1793.203</v>
          </cell>
          <cell r="I79">
            <v>4488.095000000005</v>
          </cell>
          <cell r="J79">
            <v>3111.447</v>
          </cell>
          <cell r="K79">
            <v>3146.083</v>
          </cell>
          <cell r="L79">
            <v>3101.8119999999944</v>
          </cell>
          <cell r="M79">
            <v>3011.232</v>
          </cell>
          <cell r="N79">
            <v>2989.9920000000025</v>
          </cell>
          <cell r="O79">
            <v>3077.629</v>
          </cell>
          <cell r="P79">
            <v>3063.408999999999</v>
          </cell>
          <cell r="Q79">
            <v>3131.727</v>
          </cell>
          <cell r="R79">
            <v>3115.498</v>
          </cell>
          <cell r="S79">
            <v>3233.34</v>
          </cell>
          <cell r="U79">
            <v>1793.203</v>
          </cell>
          <cell r="V79">
            <v>6281.298000000004</v>
          </cell>
          <cell r="W79">
            <v>9392.745000000004</v>
          </cell>
          <cell r="X79">
            <v>12538.828000000005</v>
          </cell>
          <cell r="Y79">
            <v>15640.64</v>
          </cell>
          <cell r="Z79">
            <v>18651.872</v>
          </cell>
          <cell r="AA79">
            <v>21641.864</v>
          </cell>
          <cell r="AB79">
            <v>24719.493000000002</v>
          </cell>
          <cell r="AC79">
            <v>27782.902000000002</v>
          </cell>
          <cell r="AD79">
            <v>30914.629</v>
          </cell>
          <cell r="AE79">
            <v>34030.127</v>
          </cell>
          <cell r="AF79">
            <v>37263.467000000004</v>
          </cell>
        </row>
        <row r="80">
          <cell r="A80">
            <v>7</v>
          </cell>
          <cell r="B80" t="str">
            <v>Lampung</v>
          </cell>
          <cell r="C80" t="str">
            <v>Sewa</v>
          </cell>
          <cell r="D80" t="str">
            <v>Total</v>
          </cell>
          <cell r="E80">
            <v>10</v>
          </cell>
          <cell r="F80">
            <v>57.513638433515474</v>
          </cell>
          <cell r="G80">
            <v>50519.979999999996</v>
          </cell>
          <cell r="H80">
            <v>4281.9310000000005</v>
          </cell>
          <cell r="I80">
            <v>4212.989</v>
          </cell>
          <cell r="J80">
            <v>4135.5869999999995</v>
          </cell>
          <cell r="K80">
            <v>4202.457</v>
          </cell>
          <cell r="L80">
            <v>4424.268</v>
          </cell>
          <cell r="M80">
            <v>4186.139999999999</v>
          </cell>
          <cell r="N80">
            <v>5516.728999999999</v>
          </cell>
          <cell r="O80">
            <v>4316.905</v>
          </cell>
          <cell r="P80">
            <v>4304.553</v>
          </cell>
          <cell r="Q80">
            <v>4735.369</v>
          </cell>
          <cell r="R80">
            <v>3617.416</v>
          </cell>
          <cell r="S80">
            <v>2585.6360000000004</v>
          </cell>
          <cell r="U80">
            <v>4281.9310000000005</v>
          </cell>
          <cell r="V80">
            <v>8494.92</v>
          </cell>
          <cell r="W80">
            <v>12630.507</v>
          </cell>
          <cell r="X80">
            <v>16832.964</v>
          </cell>
          <cell r="Y80">
            <v>21257.232</v>
          </cell>
          <cell r="Z80">
            <v>25443.372000000003</v>
          </cell>
          <cell r="AA80">
            <v>30960.101000000002</v>
          </cell>
          <cell r="AB80">
            <v>35277.006</v>
          </cell>
          <cell r="AC80">
            <v>39581.559</v>
          </cell>
          <cell r="AD80">
            <v>44316.928</v>
          </cell>
          <cell r="AE80">
            <v>47934.344</v>
          </cell>
          <cell r="AF80">
            <v>50519.979999999996</v>
          </cell>
        </row>
        <row r="81">
          <cell r="A81">
            <v>8</v>
          </cell>
          <cell r="B81" t="str">
            <v>Bangka Belitung</v>
          </cell>
          <cell r="C81" t="str">
            <v>Sewa</v>
          </cell>
          <cell r="D81" t="str">
            <v>Total</v>
          </cell>
          <cell r="E81">
            <v>25.38</v>
          </cell>
          <cell r="F81">
            <v>70.52341566656763</v>
          </cell>
          <cell r="G81">
            <v>157223.436</v>
          </cell>
          <cell r="H81">
            <v>11956.864</v>
          </cell>
          <cell r="I81">
            <v>10685.577</v>
          </cell>
          <cell r="J81">
            <v>12420.57</v>
          </cell>
          <cell r="K81">
            <v>12457.048</v>
          </cell>
          <cell r="L81">
            <v>12882.751</v>
          </cell>
          <cell r="M81">
            <v>12880.798</v>
          </cell>
          <cell r="N81">
            <v>13301.078000000012</v>
          </cell>
          <cell r="O81">
            <v>13600.311</v>
          </cell>
          <cell r="P81">
            <v>12454.07</v>
          </cell>
          <cell r="Q81">
            <v>14451.322</v>
          </cell>
          <cell r="R81">
            <v>14989.782</v>
          </cell>
          <cell r="S81">
            <v>15143.265</v>
          </cell>
          <cell r="U81">
            <v>11956.864</v>
          </cell>
          <cell r="V81">
            <v>22642.441</v>
          </cell>
          <cell r="W81">
            <v>35063.011</v>
          </cell>
          <cell r="X81">
            <v>47520.059</v>
          </cell>
          <cell r="Y81">
            <v>60402.81</v>
          </cell>
          <cell r="Z81">
            <v>73283.608</v>
          </cell>
          <cell r="AA81">
            <v>86584.686</v>
          </cell>
          <cell r="AB81">
            <v>100184.997</v>
          </cell>
          <cell r="AC81">
            <v>112639.06700000001</v>
          </cell>
          <cell r="AD81">
            <v>127090.38900000001</v>
          </cell>
          <cell r="AE81">
            <v>142080.171</v>
          </cell>
          <cell r="AF81">
            <v>157223.436</v>
          </cell>
        </row>
        <row r="82">
          <cell r="A82">
            <v>9</v>
          </cell>
          <cell r="B82" t="str">
            <v>Kitlur Sumbagut</v>
          </cell>
          <cell r="C82" t="str">
            <v>Sewa</v>
          </cell>
          <cell r="D82" t="str">
            <v>Total</v>
          </cell>
          <cell r="E82">
            <v>12.296</v>
          </cell>
          <cell r="F82">
            <v>73.85337450359263</v>
          </cell>
          <cell r="G82">
            <v>79767.6</v>
          </cell>
          <cell r="H82">
            <v>6652</v>
          </cell>
          <cell r="I82">
            <v>6559.2</v>
          </cell>
          <cell r="J82">
            <v>7264.8</v>
          </cell>
          <cell r="K82">
            <v>6924.8</v>
          </cell>
          <cell r="L82">
            <v>7966</v>
          </cell>
          <cell r="M82">
            <v>6939.2</v>
          </cell>
          <cell r="N82">
            <v>6322.4</v>
          </cell>
          <cell r="O82">
            <v>6508.4</v>
          </cell>
          <cell r="P82">
            <v>6690.8</v>
          </cell>
          <cell r="Q82">
            <v>6226</v>
          </cell>
          <cell r="R82">
            <v>6394.8</v>
          </cell>
          <cell r="S82">
            <v>5319.2</v>
          </cell>
          <cell r="U82">
            <v>6652</v>
          </cell>
          <cell r="V82">
            <v>13211.2</v>
          </cell>
          <cell r="W82">
            <v>20476</v>
          </cell>
          <cell r="X82">
            <v>27400.8</v>
          </cell>
          <cell r="Y82">
            <v>35366.8</v>
          </cell>
          <cell r="Z82">
            <v>42306</v>
          </cell>
          <cell r="AA82">
            <v>48628.4</v>
          </cell>
          <cell r="AB82">
            <v>55136.8</v>
          </cell>
          <cell r="AC82">
            <v>61827.600000000006</v>
          </cell>
          <cell r="AD82">
            <v>68053.6</v>
          </cell>
          <cell r="AE82">
            <v>74448.40000000001</v>
          </cell>
          <cell r="AF82">
            <v>79767.6</v>
          </cell>
        </row>
        <row r="83">
          <cell r="A83">
            <v>10</v>
          </cell>
          <cell r="B83" t="str">
            <v>Kitlur Sumbagsel</v>
          </cell>
          <cell r="C83" t="str">
            <v>Sewa</v>
          </cell>
          <cell r="D83" t="str">
            <v>Total</v>
          </cell>
          <cell r="E83">
            <v>0</v>
          </cell>
          <cell r="F83">
            <v>0</v>
          </cell>
          <cell r="G83">
            <v>354719.041</v>
          </cell>
          <cell r="H83">
            <v>10074.42</v>
          </cell>
          <cell r="I83">
            <v>11606.98</v>
          </cell>
          <cell r="J83">
            <v>28758.010000000002</v>
          </cell>
          <cell r="K83">
            <v>33939.75</v>
          </cell>
          <cell r="L83">
            <v>35913.95</v>
          </cell>
          <cell r="M83">
            <v>31233.93</v>
          </cell>
          <cell r="N83">
            <v>37170.345</v>
          </cell>
          <cell r="O83">
            <v>44191.761</v>
          </cell>
          <cell r="P83">
            <v>36108.455</v>
          </cell>
          <cell r="Q83">
            <v>36378.586</v>
          </cell>
          <cell r="R83">
            <v>33354.967</v>
          </cell>
          <cell r="S83">
            <v>15987.887</v>
          </cell>
          <cell r="U83">
            <v>10074.42</v>
          </cell>
          <cell r="V83">
            <v>21681.4</v>
          </cell>
          <cell r="W83">
            <v>50439.41</v>
          </cell>
          <cell r="X83">
            <v>84379.16</v>
          </cell>
          <cell r="Y83">
            <v>120293.11</v>
          </cell>
          <cell r="Z83">
            <v>151527.04</v>
          </cell>
          <cell r="AA83">
            <v>188697.385</v>
          </cell>
          <cell r="AB83">
            <v>232889.146</v>
          </cell>
          <cell r="AC83">
            <v>268997.601</v>
          </cell>
          <cell r="AD83">
            <v>305376.18700000003</v>
          </cell>
          <cell r="AE83">
            <v>338731.154</v>
          </cell>
          <cell r="AF83">
            <v>354719.04099999997</v>
          </cell>
        </row>
        <row r="84">
          <cell r="A84">
            <v>11</v>
          </cell>
          <cell r="B84" t="str">
            <v>Kalimantan Barat</v>
          </cell>
          <cell r="C84" t="str">
            <v>Sewa</v>
          </cell>
          <cell r="D84" t="str">
            <v>Total</v>
          </cell>
          <cell r="E84">
            <v>109.56</v>
          </cell>
          <cell r="F84">
            <v>37.07340570678142</v>
          </cell>
          <cell r="G84">
            <v>356785.20300000004</v>
          </cell>
          <cell r="H84">
            <v>30165.174</v>
          </cell>
          <cell r="I84">
            <v>26202.004999999997</v>
          </cell>
          <cell r="J84">
            <v>30834.826</v>
          </cell>
          <cell r="K84">
            <v>29834.139</v>
          </cell>
          <cell r="L84">
            <v>30054.873</v>
          </cell>
          <cell r="M84">
            <v>28246.211</v>
          </cell>
          <cell r="N84">
            <v>29998.117</v>
          </cell>
          <cell r="O84">
            <v>30252.485</v>
          </cell>
          <cell r="P84">
            <v>27169.689999999966</v>
          </cell>
          <cell r="Q84">
            <v>29333.042000000052</v>
          </cell>
          <cell r="R84">
            <v>31545.185999999998</v>
          </cell>
          <cell r="S84">
            <v>33149.455</v>
          </cell>
          <cell r="U84">
            <v>30165.174</v>
          </cell>
          <cell r="V84">
            <v>56367.179</v>
          </cell>
          <cell r="W84">
            <v>87202.005</v>
          </cell>
          <cell r="X84">
            <v>117036.144</v>
          </cell>
          <cell r="Y84">
            <v>147091.017</v>
          </cell>
          <cell r="Z84">
            <v>175337.228</v>
          </cell>
          <cell r="AA84">
            <v>205335.345</v>
          </cell>
          <cell r="AB84">
            <v>235587.83</v>
          </cell>
          <cell r="AC84">
            <v>262757.51999999996</v>
          </cell>
          <cell r="AD84">
            <v>292090.56200000003</v>
          </cell>
          <cell r="AE84">
            <v>323635.748</v>
          </cell>
          <cell r="AF84">
            <v>356785.20300000004</v>
          </cell>
        </row>
        <row r="85">
          <cell r="A85">
            <v>12</v>
          </cell>
          <cell r="B85" t="str">
            <v>Kalimantan Selatan &amp; Tengah</v>
          </cell>
          <cell r="C85" t="str">
            <v>Sewa</v>
          </cell>
          <cell r="D85" t="str">
            <v>Total</v>
          </cell>
          <cell r="E85">
            <v>18</v>
          </cell>
          <cell r="F85">
            <v>151.47765824225874</v>
          </cell>
          <cell r="G85">
            <v>239504.3550000001</v>
          </cell>
          <cell r="H85">
            <v>17944.545999999995</v>
          </cell>
          <cell r="I85">
            <v>16970.052999999996</v>
          </cell>
          <cell r="J85">
            <v>18764.304</v>
          </cell>
          <cell r="K85">
            <v>22058.221000000012</v>
          </cell>
          <cell r="L85">
            <v>18162.55</v>
          </cell>
          <cell r="M85">
            <v>19617.729</v>
          </cell>
          <cell r="N85">
            <v>21098.97199999995</v>
          </cell>
          <cell r="O85">
            <v>19471.383</v>
          </cell>
          <cell r="P85">
            <v>20293.114</v>
          </cell>
          <cell r="Q85">
            <v>21450.67600000012</v>
          </cell>
          <cell r="R85">
            <v>20798.405</v>
          </cell>
          <cell r="S85">
            <v>22874.402000000002</v>
          </cell>
          <cell r="U85">
            <v>17944.545999999995</v>
          </cell>
          <cell r="V85">
            <v>34914.598999999995</v>
          </cell>
          <cell r="W85">
            <v>53678.90299999999</v>
          </cell>
          <cell r="X85">
            <v>75737.12400000001</v>
          </cell>
          <cell r="Y85">
            <v>93899.674</v>
          </cell>
          <cell r="Z85">
            <v>113517.40300000002</v>
          </cell>
          <cell r="AA85">
            <v>134616.37499999997</v>
          </cell>
          <cell r="AB85">
            <v>154087.75799999997</v>
          </cell>
          <cell r="AC85">
            <v>174380.87199999994</v>
          </cell>
          <cell r="AD85">
            <v>195831.54800000007</v>
          </cell>
          <cell r="AE85">
            <v>216629.9530000001</v>
          </cell>
          <cell r="AF85">
            <v>239504.35500000007</v>
          </cell>
        </row>
        <row r="86">
          <cell r="A86">
            <v>13</v>
          </cell>
          <cell r="B86" t="str">
            <v>Kalimantan Timur</v>
          </cell>
          <cell r="C86" t="str">
            <v>Sewa</v>
          </cell>
          <cell r="D86" t="str">
            <v>Total</v>
          </cell>
          <cell r="E86">
            <v>13.450000000000001</v>
          </cell>
          <cell r="F86">
            <v>368.6465557519248</v>
          </cell>
          <cell r="G86">
            <v>435536.73600000003</v>
          </cell>
          <cell r="H86">
            <v>35490.947</v>
          </cell>
          <cell r="I86">
            <v>33536.803</v>
          </cell>
          <cell r="J86">
            <v>34377.557</v>
          </cell>
          <cell r="K86">
            <v>35201.103</v>
          </cell>
          <cell r="L86">
            <v>35853.723</v>
          </cell>
          <cell r="M86">
            <v>37514.047999999995</v>
          </cell>
          <cell r="N86">
            <v>36306.698000000004</v>
          </cell>
          <cell r="O86">
            <v>38801.772000000004</v>
          </cell>
          <cell r="P86">
            <v>37144.51699999999</v>
          </cell>
          <cell r="Q86">
            <v>36841.984</v>
          </cell>
          <cell r="R86">
            <v>36749.03799999999</v>
          </cell>
          <cell r="S86">
            <v>37718.546</v>
          </cell>
          <cell r="U86">
            <v>35490.947</v>
          </cell>
          <cell r="V86">
            <v>69027.75</v>
          </cell>
          <cell r="W86">
            <v>103405.307</v>
          </cell>
          <cell r="X86">
            <v>138606.41</v>
          </cell>
          <cell r="Y86">
            <v>174460.133</v>
          </cell>
          <cell r="Z86">
            <v>211974.18099999998</v>
          </cell>
          <cell r="AA86">
            <v>248280.87900000002</v>
          </cell>
          <cell r="AB86">
            <v>287082.651</v>
          </cell>
          <cell r="AC86">
            <v>324227.168</v>
          </cell>
          <cell r="AD86">
            <v>361069.15199999994</v>
          </cell>
          <cell r="AE86">
            <v>397818.18999999994</v>
          </cell>
          <cell r="AF86">
            <v>435536.7359999999</v>
          </cell>
        </row>
        <row r="87">
          <cell r="A87">
            <v>14</v>
          </cell>
          <cell r="B87" t="str">
            <v>Sulawesi Utara, Tengah &amp; Gorontalo</v>
          </cell>
          <cell r="C87" t="str">
            <v>Sewa</v>
          </cell>
          <cell r="D87" t="str">
            <v>Total</v>
          </cell>
          <cell r="E87">
            <v>40.5</v>
          </cell>
          <cell r="F87">
            <v>65.7633758910702</v>
          </cell>
          <cell r="G87">
            <v>233954.52500000002</v>
          </cell>
          <cell r="H87">
            <v>17271.342</v>
          </cell>
          <cell r="I87">
            <v>16013.338</v>
          </cell>
          <cell r="J87">
            <v>18825.222</v>
          </cell>
          <cell r="K87">
            <v>18825.222</v>
          </cell>
          <cell r="L87">
            <v>18825.222</v>
          </cell>
          <cell r="M87">
            <v>24859.30899999999</v>
          </cell>
          <cell r="N87">
            <v>20227.845999999998</v>
          </cell>
          <cell r="O87">
            <v>21597.132999999998</v>
          </cell>
          <cell r="P87">
            <v>22615.884</v>
          </cell>
          <cell r="Q87">
            <v>13099.955</v>
          </cell>
          <cell r="R87">
            <v>21508.379</v>
          </cell>
          <cell r="S87">
            <v>20285.673000000003</v>
          </cell>
          <cell r="U87">
            <v>17271.342</v>
          </cell>
          <cell r="V87">
            <v>33284.68</v>
          </cell>
          <cell r="W87">
            <v>52109.902</v>
          </cell>
          <cell r="X87">
            <v>70935.124</v>
          </cell>
          <cell r="Y87">
            <v>89760.34599999999</v>
          </cell>
          <cell r="Z87">
            <v>114619.65499999998</v>
          </cell>
          <cell r="AA87">
            <v>134847.50099999996</v>
          </cell>
          <cell r="AB87">
            <v>156444.63399999996</v>
          </cell>
          <cell r="AC87">
            <v>179060.51799999998</v>
          </cell>
          <cell r="AD87">
            <v>192160.47299999997</v>
          </cell>
          <cell r="AE87">
            <v>213668.85199999996</v>
          </cell>
          <cell r="AF87">
            <v>233954.52499999994</v>
          </cell>
        </row>
        <row r="88">
          <cell r="A88">
            <v>15</v>
          </cell>
          <cell r="B88" t="str">
            <v>Sulawesi Selatan &amp; Tenggara</v>
          </cell>
          <cell r="C88" t="str">
            <v>Sewa</v>
          </cell>
          <cell r="D88" t="str">
            <v>Total</v>
          </cell>
          <cell r="E88">
            <v>14.3</v>
          </cell>
          <cell r="F88">
            <v>28.01212471499356</v>
          </cell>
          <cell r="G88">
            <v>35186.365999999995</v>
          </cell>
          <cell r="H88">
            <v>1830.96</v>
          </cell>
          <cell r="I88">
            <v>4186.48</v>
          </cell>
          <cell r="J88">
            <v>2006.64</v>
          </cell>
          <cell r="K88">
            <v>4701.401</v>
          </cell>
          <cell r="L88">
            <v>4364.64</v>
          </cell>
          <cell r="M88">
            <v>4364.64</v>
          </cell>
          <cell r="N88">
            <v>1532.16</v>
          </cell>
          <cell r="O88">
            <v>1591.2</v>
          </cell>
          <cell r="P88">
            <v>1666.8</v>
          </cell>
          <cell r="Q88">
            <v>5135.525</v>
          </cell>
          <cell r="R88">
            <v>1782</v>
          </cell>
          <cell r="S88">
            <v>2023.92</v>
          </cell>
          <cell r="U88">
            <v>1830.96</v>
          </cell>
          <cell r="V88">
            <v>6017.44</v>
          </cell>
          <cell r="W88">
            <v>8024.08</v>
          </cell>
          <cell r="X88">
            <v>12725.481</v>
          </cell>
          <cell r="Y88">
            <v>17090.121</v>
          </cell>
          <cell r="Z88">
            <v>21454.761</v>
          </cell>
          <cell r="AA88">
            <v>22986.921</v>
          </cell>
          <cell r="AB88">
            <v>24578.121</v>
          </cell>
          <cell r="AC88">
            <v>26244.921</v>
          </cell>
          <cell r="AD88">
            <v>31380.445999999996</v>
          </cell>
          <cell r="AE88">
            <v>33162.445999999996</v>
          </cell>
          <cell r="AF88">
            <v>35186.365999999995</v>
          </cell>
        </row>
        <row r="89">
          <cell r="A89">
            <v>16</v>
          </cell>
          <cell r="B89" t="str">
            <v>Maluku &amp; Maluku Utara</v>
          </cell>
          <cell r="C89" t="str">
            <v>Sewa</v>
          </cell>
          <cell r="D89" t="str">
            <v>Total</v>
          </cell>
          <cell r="E89">
            <v>0</v>
          </cell>
          <cell r="F89">
            <v>0</v>
          </cell>
          <cell r="G89">
            <v>101683.128</v>
          </cell>
          <cell r="H89">
            <v>12558.978999999996</v>
          </cell>
          <cell r="I89">
            <v>11815.694</v>
          </cell>
          <cell r="J89">
            <v>12356.696</v>
          </cell>
          <cell r="K89">
            <v>4487.971000000012</v>
          </cell>
          <cell r="L89">
            <v>3509.104</v>
          </cell>
          <cell r="M89">
            <v>8827.982368421053</v>
          </cell>
          <cell r="N89">
            <v>9962.870631578933</v>
          </cell>
          <cell r="O89">
            <v>10385.033</v>
          </cell>
          <cell r="P89">
            <v>10444.225000000022</v>
          </cell>
          <cell r="Q89">
            <v>3483.615999999996</v>
          </cell>
          <cell r="R89">
            <v>3878.79</v>
          </cell>
          <cell r="S89">
            <v>9972.167</v>
          </cell>
          <cell r="U89">
            <v>12558.978999999996</v>
          </cell>
          <cell r="V89">
            <v>24374.672999999995</v>
          </cell>
          <cell r="W89">
            <v>36731.36899999999</v>
          </cell>
          <cell r="X89">
            <v>41219.340000000004</v>
          </cell>
          <cell r="Y89">
            <v>44728.444</v>
          </cell>
          <cell r="Z89">
            <v>53556.42636842106</v>
          </cell>
          <cell r="AA89">
            <v>63519.29699999999</v>
          </cell>
          <cell r="AB89">
            <v>73904.32999999999</v>
          </cell>
          <cell r="AC89">
            <v>84348.55500000001</v>
          </cell>
          <cell r="AD89">
            <v>87832.171</v>
          </cell>
          <cell r="AE89">
            <v>91710.961</v>
          </cell>
          <cell r="AF89">
            <v>101683.128</v>
          </cell>
        </row>
        <row r="90">
          <cell r="A90">
            <v>17</v>
          </cell>
          <cell r="B90" t="str">
            <v>Papua</v>
          </cell>
          <cell r="C90" t="str">
            <v>Sewa</v>
          </cell>
          <cell r="D90" t="str">
            <v>Total</v>
          </cell>
          <cell r="E90">
            <v>13.928</v>
          </cell>
          <cell r="F90">
            <v>69.21162220302384</v>
          </cell>
          <cell r="G90">
            <v>84675.95700000001</v>
          </cell>
          <cell r="H90">
            <v>4002.08</v>
          </cell>
          <cell r="I90">
            <v>3993.28</v>
          </cell>
          <cell r="J90">
            <v>4486.84</v>
          </cell>
          <cell r="K90">
            <v>5090.664</v>
          </cell>
          <cell r="L90">
            <v>3867.184</v>
          </cell>
          <cell r="M90">
            <v>9253.879</v>
          </cell>
          <cell r="N90">
            <v>9433.209000000006</v>
          </cell>
          <cell r="O90">
            <v>9581.908</v>
          </cell>
          <cell r="P90">
            <v>7240.072</v>
          </cell>
          <cell r="Q90">
            <v>9327.473</v>
          </cell>
          <cell r="R90">
            <v>9366.103</v>
          </cell>
          <cell r="S90">
            <v>9033.265</v>
          </cell>
          <cell r="U90">
            <v>4002.08</v>
          </cell>
          <cell r="V90">
            <v>7995.36</v>
          </cell>
          <cell r="W90">
            <v>12482.2</v>
          </cell>
          <cell r="X90">
            <v>17572.863999999998</v>
          </cell>
          <cell r="Y90">
            <v>21440.048</v>
          </cell>
          <cell r="Z90">
            <v>30693.927000000003</v>
          </cell>
          <cell r="AA90">
            <v>40127.136000000006</v>
          </cell>
          <cell r="AB90">
            <v>49709.04400000001</v>
          </cell>
          <cell r="AC90">
            <v>56949.11600000001</v>
          </cell>
          <cell r="AD90">
            <v>66276.589</v>
          </cell>
          <cell r="AE90">
            <v>75642.69200000001</v>
          </cell>
          <cell r="AF90">
            <v>84675.95700000001</v>
          </cell>
        </row>
        <row r="91">
          <cell r="A91">
            <v>18</v>
          </cell>
          <cell r="B91" t="str">
            <v>Nusa Tenggara Timur</v>
          </cell>
          <cell r="C91" t="str">
            <v>Sewa</v>
          </cell>
          <cell r="D91" t="str">
            <v>Total</v>
          </cell>
          <cell r="E91">
            <v>0</v>
          </cell>
          <cell r="F91">
            <v>0</v>
          </cell>
          <cell r="G91">
            <v>31649.28</v>
          </cell>
          <cell r="H91">
            <v>3130.88</v>
          </cell>
          <cell r="I91">
            <v>2830.24</v>
          </cell>
          <cell r="J91">
            <v>2554.24</v>
          </cell>
          <cell r="K91">
            <v>2665.6</v>
          </cell>
          <cell r="L91">
            <v>2608.48</v>
          </cell>
          <cell r="M91">
            <v>2451.68</v>
          </cell>
          <cell r="N91">
            <v>2611.2</v>
          </cell>
          <cell r="O91">
            <v>2664.48</v>
          </cell>
          <cell r="P91">
            <v>2563.52</v>
          </cell>
          <cell r="Q91">
            <v>2737.12</v>
          </cell>
          <cell r="R91">
            <v>2582.72</v>
          </cell>
          <cell r="S91">
            <v>2249.12</v>
          </cell>
          <cell r="U91">
            <v>3130.88</v>
          </cell>
          <cell r="V91">
            <v>5961.12</v>
          </cell>
          <cell r="W91">
            <v>8515.36</v>
          </cell>
          <cell r="X91">
            <v>11180.960000000001</v>
          </cell>
          <cell r="Y91">
            <v>13789.44</v>
          </cell>
          <cell r="Z91">
            <v>16241.12</v>
          </cell>
          <cell r="AA91">
            <v>18852.32</v>
          </cell>
          <cell r="AB91">
            <v>21516.8</v>
          </cell>
          <cell r="AC91">
            <v>24080.32</v>
          </cell>
          <cell r="AD91">
            <v>26817.44</v>
          </cell>
          <cell r="AE91">
            <v>29400.16</v>
          </cell>
          <cell r="AF91">
            <v>31649.28</v>
          </cell>
        </row>
        <row r="92">
          <cell r="A92">
            <v>19</v>
          </cell>
          <cell r="B92" t="str">
            <v>Nusa Tenggara Barat</v>
          </cell>
          <cell r="C92" t="str">
            <v>Sewa</v>
          </cell>
          <cell r="D92" t="str">
            <v>Total</v>
          </cell>
          <cell r="E92">
            <v>0</v>
          </cell>
          <cell r="F92">
            <v>0</v>
          </cell>
          <cell r="G92">
            <v>118523.42700000001</v>
          </cell>
          <cell r="H92">
            <v>10374.498</v>
          </cell>
          <cell r="I92">
            <v>8660.12</v>
          </cell>
          <cell r="J92">
            <v>9429.368</v>
          </cell>
          <cell r="K92">
            <v>10293.68</v>
          </cell>
          <cell r="L92">
            <v>10615.69</v>
          </cell>
          <cell r="M92">
            <v>10985.34</v>
          </cell>
          <cell r="N92">
            <v>10191.82</v>
          </cell>
          <cell r="O92">
            <v>9881.88</v>
          </cell>
          <cell r="P92">
            <v>10209.661</v>
          </cell>
          <cell r="Q92">
            <v>9618.985000000013</v>
          </cell>
          <cell r="R92">
            <v>9012.465</v>
          </cell>
          <cell r="S92">
            <v>9249.92</v>
          </cell>
          <cell r="U92">
            <v>10374.498</v>
          </cell>
          <cell r="V92">
            <v>19034.618000000002</v>
          </cell>
          <cell r="W92">
            <v>28463.986000000004</v>
          </cell>
          <cell r="X92">
            <v>38757.666000000005</v>
          </cell>
          <cell r="Y92">
            <v>49373.35600000001</v>
          </cell>
          <cell r="Z92">
            <v>60358.69600000001</v>
          </cell>
          <cell r="AA92">
            <v>70550.516</v>
          </cell>
          <cell r="AB92">
            <v>80432.39600000001</v>
          </cell>
          <cell r="AC92">
            <v>90642.057</v>
          </cell>
          <cell r="AD92">
            <v>100261.04200000002</v>
          </cell>
          <cell r="AE92">
            <v>109273.50700000001</v>
          </cell>
          <cell r="AF92">
            <v>118523.42700000001</v>
          </cell>
        </row>
        <row r="93">
          <cell r="A93">
            <v>20</v>
          </cell>
          <cell r="B93" t="str">
            <v>Bali</v>
          </cell>
          <cell r="C93" t="str">
            <v>Sewa</v>
          </cell>
          <cell r="D93" t="str">
            <v>Total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A94">
            <v>21</v>
          </cell>
          <cell r="B94" t="str">
            <v>Jawa Timur</v>
          </cell>
          <cell r="C94" t="str">
            <v>Sewa</v>
          </cell>
          <cell r="D94" t="str">
            <v>Total</v>
          </cell>
          <cell r="E94">
            <v>3.0200000000000005</v>
          </cell>
          <cell r="F94">
            <v>33.554551321487594</v>
          </cell>
          <cell r="G94">
            <v>8901.244</v>
          </cell>
          <cell r="H94">
            <v>707.056</v>
          </cell>
          <cell r="I94">
            <v>652.544</v>
          </cell>
          <cell r="J94">
            <v>550.6</v>
          </cell>
          <cell r="K94">
            <v>510.15999999999997</v>
          </cell>
          <cell r="L94">
            <v>693.996</v>
          </cell>
          <cell r="M94">
            <v>643.952</v>
          </cell>
          <cell r="N94">
            <v>845.5600000000001</v>
          </cell>
          <cell r="O94">
            <v>905.8879999999999</v>
          </cell>
          <cell r="P94">
            <v>859.104</v>
          </cell>
          <cell r="Q94">
            <v>922.336</v>
          </cell>
          <cell r="R94">
            <v>757.424</v>
          </cell>
          <cell r="S94">
            <v>852.624</v>
          </cell>
          <cell r="U94">
            <v>707.056</v>
          </cell>
          <cell r="V94">
            <v>1359.6</v>
          </cell>
          <cell r="W94">
            <v>1910.2</v>
          </cell>
          <cell r="X94">
            <v>2420.36</v>
          </cell>
          <cell r="Y94">
            <v>3114.356</v>
          </cell>
          <cell r="Z94">
            <v>3758.308</v>
          </cell>
          <cell r="AA94">
            <v>4603.868</v>
          </cell>
          <cell r="AB94">
            <v>5509.756</v>
          </cell>
          <cell r="AC94">
            <v>6368.860000000001</v>
          </cell>
          <cell r="AD94">
            <v>7291.196</v>
          </cell>
          <cell r="AE94">
            <v>8048.62</v>
          </cell>
          <cell r="AF94">
            <v>8901.243999999999</v>
          </cell>
        </row>
        <row r="95">
          <cell r="A95">
            <v>22</v>
          </cell>
          <cell r="B95" t="str">
            <v>Jawa Tengah &amp; Yogyakarta</v>
          </cell>
          <cell r="C95" t="str">
            <v>Sewa</v>
          </cell>
          <cell r="D95" t="str">
            <v>Total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A96">
            <v>23</v>
          </cell>
          <cell r="B96" t="str">
            <v>Jawa Barat &amp;  Banten</v>
          </cell>
          <cell r="C96" t="str">
            <v>Sewa</v>
          </cell>
          <cell r="D96" t="str">
            <v>Total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A97">
            <v>24</v>
          </cell>
          <cell r="B97" t="str">
            <v>Jaya &amp; Tangerang</v>
          </cell>
          <cell r="C97" t="str">
            <v>Sewa</v>
          </cell>
          <cell r="D97" t="str">
            <v>Total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</row>
        <row r="98">
          <cell r="A98">
            <v>25</v>
          </cell>
          <cell r="B98" t="str">
            <v>P3B</v>
          </cell>
          <cell r="C98" t="str">
            <v>Sewa</v>
          </cell>
          <cell r="D98" t="str">
            <v>Total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A99">
            <v>26</v>
          </cell>
          <cell r="B99" t="str">
            <v>Batam</v>
          </cell>
          <cell r="C99" t="str">
            <v>Sewa</v>
          </cell>
          <cell r="D99" t="str">
            <v>Total</v>
          </cell>
          <cell r="E99">
            <v>76.79800000000002</v>
          </cell>
          <cell r="F99">
            <v>63.363167667957164</v>
          </cell>
          <cell r="G99">
            <v>427443.894121522</v>
          </cell>
          <cell r="H99">
            <v>27462.290999999997</v>
          </cell>
          <cell r="I99">
            <v>25462.369</v>
          </cell>
          <cell r="J99">
            <v>22316.4925</v>
          </cell>
          <cell r="K99">
            <v>23732.2611</v>
          </cell>
          <cell r="L99">
            <v>32760.568621522</v>
          </cell>
          <cell r="M99">
            <v>42963.03489999999</v>
          </cell>
          <cell r="N99">
            <v>43782.221</v>
          </cell>
          <cell r="O99">
            <v>33798.027</v>
          </cell>
          <cell r="P99">
            <v>30570.653000000002</v>
          </cell>
          <cell r="Q99">
            <v>43484.068</v>
          </cell>
          <cell r="R99">
            <v>48201.599</v>
          </cell>
          <cell r="S99">
            <v>52910.308999999994</v>
          </cell>
          <cell r="U99">
            <v>27462.290999999997</v>
          </cell>
          <cell r="V99">
            <v>52924.66</v>
          </cell>
          <cell r="W99">
            <v>75241.1525</v>
          </cell>
          <cell r="X99">
            <v>98973.4136</v>
          </cell>
          <cell r="Y99">
            <v>131733.98222152202</v>
          </cell>
          <cell r="Z99">
            <v>174697.01712152202</v>
          </cell>
          <cell r="AA99">
            <v>218479.238121522</v>
          </cell>
          <cell r="AB99">
            <v>252277.26512152198</v>
          </cell>
          <cell r="AC99">
            <v>282847.91812152194</v>
          </cell>
          <cell r="AD99">
            <v>326331.98612152203</v>
          </cell>
          <cell r="AE99">
            <v>374533.585121522</v>
          </cell>
          <cell r="AF99">
            <v>427443.894121522</v>
          </cell>
        </row>
        <row r="100">
          <cell r="A100">
            <v>27</v>
          </cell>
          <cell r="B100" t="str">
            <v>Tarakan</v>
          </cell>
          <cell r="C100" t="str">
            <v>Sewa</v>
          </cell>
          <cell r="D100" t="str">
            <v>Total</v>
          </cell>
          <cell r="E100">
            <v>40.798</v>
          </cell>
          <cell r="F100">
            <v>8.405884123574397</v>
          </cell>
          <cell r="G100">
            <v>30124.136</v>
          </cell>
          <cell r="H100">
            <v>5221.267</v>
          </cell>
          <cell r="I100">
            <v>4886.501</v>
          </cell>
          <cell r="J100">
            <v>5160.902</v>
          </cell>
          <cell r="K100">
            <v>1746.6640000000002</v>
          </cell>
          <cell r="L100">
            <v>872.404</v>
          </cell>
          <cell r="M100">
            <v>926.149</v>
          </cell>
          <cell r="N100">
            <v>734.4390000000001</v>
          </cell>
          <cell r="O100">
            <v>635.1700000000001</v>
          </cell>
          <cell r="P100">
            <v>643.277</v>
          </cell>
          <cell r="Q100">
            <v>2891.473</v>
          </cell>
          <cell r="R100">
            <v>3276.872</v>
          </cell>
          <cell r="S100">
            <v>3129.018</v>
          </cell>
          <cell r="U100">
            <v>5221.267</v>
          </cell>
          <cell r="V100">
            <v>10107.768</v>
          </cell>
          <cell r="W100">
            <v>15268.67</v>
          </cell>
          <cell r="X100">
            <v>17015.334</v>
          </cell>
          <cell r="Y100">
            <v>17887.738</v>
          </cell>
          <cell r="Z100">
            <v>18813.887</v>
          </cell>
          <cell r="AA100">
            <v>19548.325999999997</v>
          </cell>
          <cell r="AB100">
            <v>20183.496</v>
          </cell>
          <cell r="AC100">
            <v>20826.772999999997</v>
          </cell>
          <cell r="AD100">
            <v>23718.246</v>
          </cell>
          <cell r="AE100">
            <v>26995.118</v>
          </cell>
          <cell r="AF100">
            <v>30124.136</v>
          </cell>
        </row>
        <row r="101">
          <cell r="A101">
            <v>28</v>
          </cell>
          <cell r="B101" t="str">
            <v>Indonesia Power</v>
          </cell>
          <cell r="C101" t="str">
            <v>Sewa</v>
          </cell>
          <cell r="D101" t="str">
            <v>Total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</row>
        <row r="102">
          <cell r="A102">
            <v>29</v>
          </cell>
          <cell r="B102" t="str">
            <v>PJB</v>
          </cell>
          <cell r="C102" t="str">
            <v>Sewa</v>
          </cell>
          <cell r="D102" t="str">
            <v>Total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</row>
        <row r="103">
          <cell r="A103">
            <v>30</v>
          </cell>
          <cell r="B103" t="str">
            <v>Muaratawar</v>
          </cell>
          <cell r="C103" t="str">
            <v>Sewa</v>
          </cell>
          <cell r="D103" t="str">
            <v>Total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</row>
      </sheetData>
      <sheetData sheetId="6" refreshError="1">
        <row r="1">
          <cell r="Q1">
            <v>17</v>
          </cell>
        </row>
        <row r="8">
          <cell r="A8">
            <v>1</v>
          </cell>
          <cell r="B8" t="str">
            <v>Konsolidasi</v>
          </cell>
          <cell r="C8">
            <v>3762429.7781369444</v>
          </cell>
          <cell r="D8">
            <v>297532.4061586795</v>
          </cell>
          <cell r="E8">
            <v>287895.76738159964</v>
          </cell>
          <cell r="F8">
            <v>320650.36948352796</v>
          </cell>
          <cell r="G8">
            <v>319011.313033184</v>
          </cell>
          <cell r="H8">
            <v>319298.87300232047</v>
          </cell>
          <cell r="I8">
            <v>316771.71314020356</v>
          </cell>
          <cell r="J8">
            <v>311268.3120927569</v>
          </cell>
          <cell r="K8">
            <v>317247.23704786086</v>
          </cell>
          <cell r="L8">
            <v>316829.17992293445</v>
          </cell>
          <cell r="M8">
            <v>320899.0429979595</v>
          </cell>
          <cell r="N8">
            <v>305303.80689795926</v>
          </cell>
          <cell r="O8">
            <v>329721.75697795826</v>
          </cell>
          <cell r="Q8">
            <v>297532.4061586795</v>
          </cell>
          <cell r="R8">
            <v>585428.1735402792</v>
          </cell>
          <cell r="S8">
            <v>906078.5430238071</v>
          </cell>
          <cell r="T8">
            <v>1225089.856056991</v>
          </cell>
          <cell r="U8">
            <v>1544388.7290593116</v>
          </cell>
          <cell r="V8">
            <v>1861160.4421995152</v>
          </cell>
          <cell r="W8">
            <v>2172428.754292272</v>
          </cell>
          <cell r="X8">
            <v>2489675.991340133</v>
          </cell>
          <cell r="Y8">
            <v>2806505.1712630675</v>
          </cell>
          <cell r="Z8">
            <v>3127404.214261027</v>
          </cell>
          <cell r="AA8">
            <v>3432708.0211589863</v>
          </cell>
          <cell r="AB8">
            <v>3762429.7781369444</v>
          </cell>
        </row>
        <row r="9">
          <cell r="A9">
            <v>2</v>
          </cell>
          <cell r="B9" t="str">
            <v>Nanggroe Aceh Darussalam</v>
          </cell>
          <cell r="C9">
            <v>5438.2300000000005</v>
          </cell>
          <cell r="D9">
            <v>511.477</v>
          </cell>
          <cell r="E9">
            <v>499.739</v>
          </cell>
          <cell r="F9">
            <v>536.155</v>
          </cell>
          <cell r="G9">
            <v>437.435</v>
          </cell>
          <cell r="H9">
            <v>425.468</v>
          </cell>
          <cell r="I9">
            <v>556.104</v>
          </cell>
          <cell r="J9">
            <v>616.5520000000001</v>
          </cell>
          <cell r="K9">
            <v>503.114</v>
          </cell>
          <cell r="L9">
            <v>468.589</v>
          </cell>
          <cell r="M9">
            <v>13.343</v>
          </cell>
          <cell r="N9">
            <v>435.127</v>
          </cell>
          <cell r="O9">
            <v>435.127</v>
          </cell>
          <cell r="Q9">
            <v>511.477</v>
          </cell>
          <cell r="R9">
            <v>1011.2159999999999</v>
          </cell>
          <cell r="S9">
            <v>1547.3709999999999</v>
          </cell>
          <cell r="T9">
            <v>1984.8059999999998</v>
          </cell>
          <cell r="U9">
            <v>2410.274</v>
          </cell>
          <cell r="V9">
            <v>2966.3779999999997</v>
          </cell>
          <cell r="W9">
            <v>3582.93</v>
          </cell>
          <cell r="X9">
            <v>4086.044</v>
          </cell>
          <cell r="Y9">
            <v>4554.633</v>
          </cell>
          <cell r="Z9">
            <v>4567.976</v>
          </cell>
          <cell r="AA9">
            <v>5003.103</v>
          </cell>
          <cell r="AB9">
            <v>5438.2300000000005</v>
          </cell>
        </row>
        <row r="10">
          <cell r="A10">
            <v>3</v>
          </cell>
          <cell r="B10" t="str">
            <v>Sumatera Utara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>
            <v>4</v>
          </cell>
          <cell r="B11" t="str">
            <v>Riau</v>
          </cell>
          <cell r="C11">
            <v>21327.150999999998</v>
          </cell>
          <cell r="D11">
            <v>2010.7870000000005</v>
          </cell>
          <cell r="E11">
            <v>1471.567</v>
          </cell>
          <cell r="F11">
            <v>1952.328</v>
          </cell>
          <cell r="G11">
            <v>1982.698</v>
          </cell>
          <cell r="H11">
            <v>1623.96</v>
          </cell>
          <cell r="I11">
            <v>2005.448</v>
          </cell>
          <cell r="J11">
            <v>2000.81</v>
          </cell>
          <cell r="K11">
            <v>1648.658</v>
          </cell>
          <cell r="L11">
            <v>1852.782</v>
          </cell>
          <cell r="M11">
            <v>1673.657</v>
          </cell>
          <cell r="N11">
            <v>1575.081</v>
          </cell>
          <cell r="O11">
            <v>1529.375</v>
          </cell>
          <cell r="Q11">
            <v>2010.7870000000005</v>
          </cell>
          <cell r="R11">
            <v>3482.3540000000003</v>
          </cell>
          <cell r="S11">
            <v>5434.682000000001</v>
          </cell>
          <cell r="T11">
            <v>7417.380000000001</v>
          </cell>
          <cell r="U11">
            <v>9041.34</v>
          </cell>
          <cell r="V11">
            <v>11046.788</v>
          </cell>
          <cell r="W11">
            <v>13047.598</v>
          </cell>
          <cell r="X11">
            <v>14696.256</v>
          </cell>
          <cell r="Y11">
            <v>16549.038</v>
          </cell>
          <cell r="Z11">
            <v>18222.695</v>
          </cell>
          <cell r="AA11">
            <v>19797.775999999998</v>
          </cell>
          <cell r="AB11">
            <v>21327.150999999998</v>
          </cell>
        </row>
        <row r="12">
          <cell r="A12">
            <v>5</v>
          </cell>
          <cell r="B12" t="str">
            <v>Sumatera Barat</v>
          </cell>
          <cell r="C12">
            <v>1185.166</v>
          </cell>
          <cell r="D12">
            <v>95.885</v>
          </cell>
          <cell r="E12">
            <v>93.04</v>
          </cell>
          <cell r="F12">
            <v>99.077</v>
          </cell>
          <cell r="G12">
            <v>84.394</v>
          </cell>
          <cell r="H12">
            <v>89.601</v>
          </cell>
          <cell r="I12">
            <v>84.462</v>
          </cell>
          <cell r="J12">
            <v>91.462</v>
          </cell>
          <cell r="K12">
            <v>82.352</v>
          </cell>
          <cell r="L12">
            <v>106.35100000000001</v>
          </cell>
          <cell r="M12">
            <v>110.369</v>
          </cell>
          <cell r="N12">
            <v>145.604</v>
          </cell>
          <cell r="O12">
            <v>102.569</v>
          </cell>
          <cell r="Q12">
            <v>95.885</v>
          </cell>
          <cell r="R12">
            <v>188.925</v>
          </cell>
          <cell r="S12">
            <v>288.002</v>
          </cell>
          <cell r="T12">
            <v>372.396</v>
          </cell>
          <cell r="U12">
            <v>461.997</v>
          </cell>
          <cell r="V12">
            <v>546.4590000000001</v>
          </cell>
          <cell r="W12">
            <v>637.921</v>
          </cell>
          <cell r="X12">
            <v>720.273</v>
          </cell>
          <cell r="Y12">
            <v>826.624</v>
          </cell>
          <cell r="Z12">
            <v>936.993</v>
          </cell>
          <cell r="AA12">
            <v>1082.597</v>
          </cell>
          <cell r="AB12">
            <v>1185.166</v>
          </cell>
        </row>
        <row r="13">
          <cell r="A13">
            <v>6</v>
          </cell>
          <cell r="B13" t="str">
            <v>S2JB</v>
          </cell>
          <cell r="C13">
            <v>1981.417</v>
          </cell>
          <cell r="D13">
            <v>411.282</v>
          </cell>
          <cell r="E13">
            <v>-81.83900000000006</v>
          </cell>
          <cell r="F13">
            <v>166.851</v>
          </cell>
          <cell r="G13">
            <v>138.226</v>
          </cell>
          <cell r="H13">
            <v>207.08</v>
          </cell>
          <cell r="I13">
            <v>152.826</v>
          </cell>
          <cell r="J13">
            <v>186.034</v>
          </cell>
          <cell r="K13">
            <v>186.127</v>
          </cell>
          <cell r="L13">
            <v>148.18400000000008</v>
          </cell>
          <cell r="M13">
            <v>148.878</v>
          </cell>
          <cell r="N13">
            <v>155.705</v>
          </cell>
          <cell r="O13">
            <v>162.063</v>
          </cell>
          <cell r="Q13">
            <v>411.282</v>
          </cell>
          <cell r="R13">
            <v>329.4429999999999</v>
          </cell>
          <cell r="S13">
            <v>496.2939999999999</v>
          </cell>
          <cell r="T13">
            <v>634.52</v>
          </cell>
          <cell r="U13">
            <v>841.6</v>
          </cell>
          <cell r="V13">
            <v>994.426</v>
          </cell>
          <cell r="W13">
            <v>1180.46</v>
          </cell>
          <cell r="X13">
            <v>1366.587</v>
          </cell>
          <cell r="Y13">
            <v>1514.7710000000002</v>
          </cell>
          <cell r="Z13">
            <v>1663.6490000000001</v>
          </cell>
          <cell r="AA13">
            <v>1819.354</v>
          </cell>
          <cell r="AB13">
            <v>1981.417</v>
          </cell>
        </row>
        <row r="14">
          <cell r="A14">
            <v>7</v>
          </cell>
          <cell r="B14" t="str">
            <v>Lampung</v>
          </cell>
          <cell r="C14">
            <v>116.79000000000002</v>
          </cell>
          <cell r="D14">
            <v>9.319</v>
          </cell>
          <cell r="E14">
            <v>9.125</v>
          </cell>
          <cell r="F14">
            <v>10.326</v>
          </cell>
          <cell r="G14">
            <v>10.442</v>
          </cell>
          <cell r="H14">
            <v>12.277</v>
          </cell>
          <cell r="I14">
            <v>12.213000000000005</v>
          </cell>
          <cell r="J14">
            <v>6.693</v>
          </cell>
          <cell r="K14">
            <v>9.082</v>
          </cell>
          <cell r="L14">
            <v>8.858</v>
          </cell>
          <cell r="M14">
            <v>8.653</v>
          </cell>
          <cell r="N14">
            <v>10.423</v>
          </cell>
          <cell r="O14">
            <v>9.379</v>
          </cell>
          <cell r="Q14">
            <v>9.319</v>
          </cell>
          <cell r="R14">
            <v>18.444000000000003</v>
          </cell>
          <cell r="S14">
            <v>28.770000000000003</v>
          </cell>
          <cell r="T14">
            <v>39.212</v>
          </cell>
          <cell r="U14">
            <v>51.489000000000004</v>
          </cell>
          <cell r="V14">
            <v>63.70200000000001</v>
          </cell>
          <cell r="W14">
            <v>70.39500000000001</v>
          </cell>
          <cell r="X14">
            <v>79.477</v>
          </cell>
          <cell r="Y14">
            <v>88.33500000000001</v>
          </cell>
          <cell r="Z14">
            <v>96.98800000000001</v>
          </cell>
          <cell r="AA14">
            <v>107.41100000000002</v>
          </cell>
          <cell r="AB14">
            <v>116.79000000000002</v>
          </cell>
        </row>
        <row r="15">
          <cell r="A15">
            <v>8</v>
          </cell>
          <cell r="B15" t="str">
            <v>Bangka Belitung</v>
          </cell>
          <cell r="C15">
            <v>4793.324999999999</v>
          </cell>
          <cell r="D15">
            <v>440.674</v>
          </cell>
          <cell r="E15">
            <v>442.431</v>
          </cell>
          <cell r="F15">
            <v>413.143</v>
          </cell>
          <cell r="G15">
            <v>453.36</v>
          </cell>
          <cell r="H15">
            <v>486.805</v>
          </cell>
          <cell r="I15">
            <v>526.411</v>
          </cell>
          <cell r="J15">
            <v>441.0699999999993</v>
          </cell>
          <cell r="K15">
            <v>408.221</v>
          </cell>
          <cell r="L15">
            <v>381.758</v>
          </cell>
          <cell r="M15">
            <v>305.647</v>
          </cell>
          <cell r="N15">
            <v>250.508</v>
          </cell>
          <cell r="O15">
            <v>243.297</v>
          </cell>
          <cell r="Q15">
            <v>440.674</v>
          </cell>
          <cell r="R15">
            <v>883.105</v>
          </cell>
          <cell r="S15">
            <v>1296.248</v>
          </cell>
          <cell r="T15">
            <v>1749.6080000000002</v>
          </cell>
          <cell r="U15">
            <v>2236.413</v>
          </cell>
          <cell r="V15">
            <v>2762.824</v>
          </cell>
          <cell r="W15">
            <v>3203.8939999999993</v>
          </cell>
          <cell r="X15">
            <v>3612.1149999999993</v>
          </cell>
          <cell r="Y15">
            <v>3993.872999999999</v>
          </cell>
          <cell r="Z15">
            <v>4299.5199999999995</v>
          </cell>
          <cell r="AA15">
            <v>4550.027999999999</v>
          </cell>
          <cell r="AB15">
            <v>4793.324999999999</v>
          </cell>
        </row>
        <row r="16">
          <cell r="A16">
            <v>9</v>
          </cell>
          <cell r="B16" t="str">
            <v>Kitlur Sumbagut</v>
          </cell>
          <cell r="C16">
            <v>234352.76137047997</v>
          </cell>
          <cell r="D16">
            <v>19797.354158680013</v>
          </cell>
          <cell r="E16">
            <v>20040.4321816</v>
          </cell>
          <cell r="F16">
            <v>22981.054683528004</v>
          </cell>
          <cell r="G16">
            <v>18443.385481583988</v>
          </cell>
          <cell r="H16">
            <v>20090.74305392</v>
          </cell>
          <cell r="I16">
            <v>20160.40769122402</v>
          </cell>
          <cell r="J16">
            <v>19559.74065935199</v>
          </cell>
          <cell r="K16">
            <v>17875.830435615986</v>
          </cell>
          <cell r="L16">
            <v>18992.465024975972</v>
          </cell>
          <cell r="M16">
            <v>19629.992</v>
          </cell>
          <cell r="N16">
            <v>17151.364</v>
          </cell>
          <cell r="O16">
            <v>19629.992</v>
          </cell>
          <cell r="Q16">
            <v>19797.354158680013</v>
          </cell>
          <cell r="R16">
            <v>39837.786340280014</v>
          </cell>
          <cell r="S16">
            <v>62818.84102380802</v>
          </cell>
          <cell r="T16">
            <v>81262.226505392</v>
          </cell>
          <cell r="U16">
            <v>101352.969559312</v>
          </cell>
          <cell r="V16">
            <v>121513.37725053602</v>
          </cell>
          <cell r="W16">
            <v>141073.117909888</v>
          </cell>
          <cell r="X16">
            <v>158948.948345504</v>
          </cell>
          <cell r="Y16">
            <v>177941.41337047998</v>
          </cell>
          <cell r="Z16">
            <v>197571.40537047997</v>
          </cell>
          <cell r="AA16">
            <v>214722.76937047997</v>
          </cell>
          <cell r="AB16">
            <v>234352.76137047997</v>
          </cell>
        </row>
        <row r="17">
          <cell r="A17">
            <v>10</v>
          </cell>
          <cell r="B17" t="str">
            <v>Kitlur Sumbagsel</v>
          </cell>
          <cell r="C17">
            <v>319775.4365</v>
          </cell>
          <cell r="D17">
            <v>25292.463</v>
          </cell>
          <cell r="E17">
            <v>22224.936999999998</v>
          </cell>
          <cell r="F17">
            <v>29780.449</v>
          </cell>
          <cell r="G17">
            <v>25163.0955</v>
          </cell>
          <cell r="H17">
            <v>25081.81</v>
          </cell>
          <cell r="I17">
            <v>28584.1</v>
          </cell>
          <cell r="J17">
            <v>28097.739</v>
          </cell>
          <cell r="K17">
            <v>31128.367000000002</v>
          </cell>
          <cell r="L17">
            <v>27097.287</v>
          </cell>
          <cell r="M17">
            <v>28849.034</v>
          </cell>
          <cell r="N17">
            <v>26081.144</v>
          </cell>
          <cell r="O17">
            <v>22395.011</v>
          </cell>
          <cell r="Q17">
            <v>25292.463</v>
          </cell>
          <cell r="R17">
            <v>47517.399999999994</v>
          </cell>
          <cell r="S17">
            <v>77297.84899999999</v>
          </cell>
          <cell r="T17">
            <v>102460.94449999998</v>
          </cell>
          <cell r="U17">
            <v>127542.75449999998</v>
          </cell>
          <cell r="V17">
            <v>156126.8545</v>
          </cell>
          <cell r="W17">
            <v>184224.5935</v>
          </cell>
          <cell r="X17">
            <v>215352.9605</v>
          </cell>
          <cell r="Y17">
            <v>242450.2475</v>
          </cell>
          <cell r="Z17">
            <v>271299.2815</v>
          </cell>
          <cell r="AA17">
            <v>297380.4255</v>
          </cell>
          <cell r="AB17">
            <v>319775.4365</v>
          </cell>
        </row>
        <row r="18">
          <cell r="A18">
            <v>11</v>
          </cell>
          <cell r="B18" t="str">
            <v>Kalimantan Barat</v>
          </cell>
          <cell r="C18">
            <v>32755.324</v>
          </cell>
          <cell r="D18">
            <v>1510.452</v>
          </cell>
          <cell r="E18">
            <v>1421.794</v>
          </cell>
          <cell r="F18">
            <v>1839.009</v>
          </cell>
          <cell r="G18">
            <v>5318.099999999999</v>
          </cell>
          <cell r="H18">
            <v>2891.799</v>
          </cell>
          <cell r="I18">
            <v>2872.6129999999985</v>
          </cell>
          <cell r="J18">
            <v>2743.261</v>
          </cell>
          <cell r="K18">
            <v>2700.184</v>
          </cell>
          <cell r="L18">
            <v>2495.722</v>
          </cell>
          <cell r="M18">
            <v>2966.3310000000015</v>
          </cell>
          <cell r="N18">
            <v>2982.853</v>
          </cell>
          <cell r="O18">
            <v>3013.206</v>
          </cell>
          <cell r="Q18">
            <v>1510.452</v>
          </cell>
          <cell r="R18">
            <v>2932.246</v>
          </cell>
          <cell r="S18">
            <v>4771.255</v>
          </cell>
          <cell r="T18">
            <v>10089.355</v>
          </cell>
          <cell r="U18">
            <v>12981.153999999999</v>
          </cell>
          <cell r="V18">
            <v>15853.766999999996</v>
          </cell>
          <cell r="W18">
            <v>18597.027999999995</v>
          </cell>
          <cell r="X18">
            <v>21297.211999999996</v>
          </cell>
          <cell r="Y18">
            <v>23792.933999999997</v>
          </cell>
          <cell r="Z18">
            <v>26759.265</v>
          </cell>
          <cell r="AA18">
            <v>29742.118</v>
          </cell>
          <cell r="AB18">
            <v>32755.324</v>
          </cell>
        </row>
        <row r="19">
          <cell r="A19">
            <v>12</v>
          </cell>
          <cell r="B19" t="str">
            <v>Kalimantan Selatan &amp; Tengah</v>
          </cell>
          <cell r="C19">
            <v>117460.91800000002</v>
          </cell>
          <cell r="D19">
            <v>9493.916</v>
          </cell>
          <cell r="E19">
            <v>9113.241</v>
          </cell>
          <cell r="F19">
            <v>10099.096</v>
          </cell>
          <cell r="G19">
            <v>9919.445000000005</v>
          </cell>
          <cell r="H19">
            <v>9700.452</v>
          </cell>
          <cell r="I19">
            <v>10413.838</v>
          </cell>
          <cell r="J19">
            <v>10119.414000000022</v>
          </cell>
          <cell r="K19">
            <v>9335.209</v>
          </cell>
          <cell r="L19">
            <v>9813.862</v>
          </cell>
          <cell r="M19">
            <v>10487.593000000015</v>
          </cell>
          <cell r="N19">
            <v>9661.304</v>
          </cell>
          <cell r="O19">
            <v>9303.548</v>
          </cell>
          <cell r="Q19">
            <v>9493.916</v>
          </cell>
          <cell r="R19">
            <v>18607.157</v>
          </cell>
          <cell r="S19">
            <v>28706.252999999997</v>
          </cell>
          <cell r="T19">
            <v>38625.698000000004</v>
          </cell>
          <cell r="U19">
            <v>48326.15</v>
          </cell>
          <cell r="V19">
            <v>58739.988</v>
          </cell>
          <cell r="W19">
            <v>68859.40200000002</v>
          </cell>
          <cell r="X19">
            <v>78194.61100000002</v>
          </cell>
          <cell r="Y19">
            <v>88008.47300000001</v>
          </cell>
          <cell r="Z19">
            <v>98496.06600000002</v>
          </cell>
          <cell r="AA19">
            <v>108157.37000000002</v>
          </cell>
          <cell r="AB19">
            <v>117460.91800000002</v>
          </cell>
        </row>
        <row r="20">
          <cell r="A20">
            <v>13</v>
          </cell>
          <cell r="B20" t="str">
            <v>Kalimantan Timur</v>
          </cell>
          <cell r="C20">
            <v>26845.002</v>
          </cell>
          <cell r="D20">
            <v>2051.975</v>
          </cell>
          <cell r="E20">
            <v>1829.744</v>
          </cell>
          <cell r="F20">
            <v>2183.261</v>
          </cell>
          <cell r="G20">
            <v>2074.5400515999995</v>
          </cell>
          <cell r="H20">
            <v>2426.373948400003</v>
          </cell>
          <cell r="I20">
            <v>2165.189</v>
          </cell>
          <cell r="J20">
            <v>2184.41</v>
          </cell>
          <cell r="K20">
            <v>2204.341</v>
          </cell>
          <cell r="L20">
            <v>2337.74</v>
          </cell>
          <cell r="M20">
            <v>2617.831</v>
          </cell>
          <cell r="N20">
            <v>2416.0029999999997</v>
          </cell>
          <cell r="O20">
            <v>2353.594</v>
          </cell>
          <cell r="Q20">
            <v>2051.975</v>
          </cell>
          <cell r="R20">
            <v>3881.719</v>
          </cell>
          <cell r="S20">
            <v>6064.98</v>
          </cell>
          <cell r="T20">
            <v>8139.520051599999</v>
          </cell>
          <cell r="U20">
            <v>10565.894000000002</v>
          </cell>
          <cell r="V20">
            <v>12731.083000000002</v>
          </cell>
          <cell r="W20">
            <v>14915.493000000002</v>
          </cell>
          <cell r="X20">
            <v>17119.834000000003</v>
          </cell>
          <cell r="Y20">
            <v>19457.574</v>
          </cell>
          <cell r="Z20">
            <v>22075.405</v>
          </cell>
          <cell r="AA20">
            <v>24491.408</v>
          </cell>
          <cell r="AB20">
            <v>26845.002</v>
          </cell>
        </row>
        <row r="21">
          <cell r="A21">
            <v>14</v>
          </cell>
          <cell r="B21" t="str">
            <v>Sulawesi Utara, Tengah &amp; Gorontalo</v>
          </cell>
          <cell r="C21">
            <v>27648.281999999996</v>
          </cell>
          <cell r="D21">
            <v>2295.165</v>
          </cell>
          <cell r="E21">
            <v>2040.065</v>
          </cell>
          <cell r="F21">
            <v>2448.848</v>
          </cell>
          <cell r="G21">
            <v>2313.104</v>
          </cell>
          <cell r="H21">
            <v>2786.31</v>
          </cell>
          <cell r="I21">
            <v>2057.177</v>
          </cell>
          <cell r="J21">
            <v>2097.088</v>
          </cell>
          <cell r="K21">
            <v>2156.305</v>
          </cell>
          <cell r="L21">
            <v>2424.509</v>
          </cell>
          <cell r="M21">
            <v>2570.271</v>
          </cell>
          <cell r="N21">
            <v>2267.456</v>
          </cell>
          <cell r="O21">
            <v>2191.984</v>
          </cell>
          <cell r="Q21">
            <v>2295.165</v>
          </cell>
          <cell r="R21">
            <v>4335.23</v>
          </cell>
          <cell r="S21">
            <v>6784.0779999999995</v>
          </cell>
          <cell r="T21">
            <v>9097.181999999999</v>
          </cell>
          <cell r="U21">
            <v>11883.491999999998</v>
          </cell>
          <cell r="V21">
            <v>13940.668999999998</v>
          </cell>
          <cell r="W21">
            <v>16037.756999999998</v>
          </cell>
          <cell r="X21">
            <v>18194.061999999998</v>
          </cell>
          <cell r="Y21">
            <v>20618.570999999996</v>
          </cell>
          <cell r="Z21">
            <v>23188.841999999997</v>
          </cell>
          <cell r="AA21">
            <v>25456.297999999995</v>
          </cell>
          <cell r="AB21">
            <v>27648.281999999996</v>
          </cell>
        </row>
        <row r="22">
          <cell r="A22">
            <v>15</v>
          </cell>
          <cell r="B22" t="str">
            <v>Sulawesi Selatan &amp; Tenggara</v>
          </cell>
          <cell r="C22">
            <v>27910.067000000003</v>
          </cell>
          <cell r="D22">
            <v>3131.103</v>
          </cell>
          <cell r="E22">
            <v>2037.123</v>
          </cell>
          <cell r="F22">
            <v>2962.276</v>
          </cell>
          <cell r="G22">
            <v>2231.434</v>
          </cell>
          <cell r="H22">
            <v>1720.857</v>
          </cell>
          <cell r="I22">
            <v>1626.962</v>
          </cell>
          <cell r="J22">
            <v>2448.454</v>
          </cell>
          <cell r="K22">
            <v>1613.554</v>
          </cell>
          <cell r="L22">
            <v>1925.522</v>
          </cell>
          <cell r="M22">
            <v>3549.186</v>
          </cell>
          <cell r="N22">
            <v>2320.765</v>
          </cell>
          <cell r="O22">
            <v>2342.831</v>
          </cell>
          <cell r="Q22">
            <v>3131.103</v>
          </cell>
          <cell r="R22">
            <v>5168.226000000001</v>
          </cell>
          <cell r="S22">
            <v>8130.502</v>
          </cell>
          <cell r="T22">
            <v>10361.936000000002</v>
          </cell>
          <cell r="U22">
            <v>12082.793000000001</v>
          </cell>
          <cell r="V22">
            <v>13709.755000000001</v>
          </cell>
          <cell r="W22">
            <v>16158.209</v>
          </cell>
          <cell r="X22">
            <v>17771.763</v>
          </cell>
          <cell r="Y22">
            <v>19697.285</v>
          </cell>
          <cell r="Z22">
            <v>23246.471</v>
          </cell>
          <cell r="AA22">
            <v>25567.236</v>
          </cell>
          <cell r="AB22">
            <v>27910.067000000003</v>
          </cell>
        </row>
        <row r="23">
          <cell r="A23">
            <v>16</v>
          </cell>
          <cell r="B23" t="str">
            <v>Maluku &amp; Maluku Utara</v>
          </cell>
          <cell r="C23">
            <v>6622.967657894737</v>
          </cell>
          <cell r="D23">
            <v>650.645</v>
          </cell>
          <cell r="E23">
            <v>683.175</v>
          </cell>
          <cell r="F23">
            <v>657.37</v>
          </cell>
          <cell r="G23">
            <v>795.0979999999994</v>
          </cell>
          <cell r="H23">
            <v>489.334</v>
          </cell>
          <cell r="I23">
            <v>525.29</v>
          </cell>
          <cell r="J23">
            <v>387.12165789473755</v>
          </cell>
          <cell r="K23">
            <v>466.723</v>
          </cell>
          <cell r="L23">
            <v>470.7710000000006</v>
          </cell>
          <cell r="M23">
            <v>536.107</v>
          </cell>
          <cell r="N23">
            <v>490.811</v>
          </cell>
          <cell r="O23">
            <v>470.522</v>
          </cell>
          <cell r="Q23">
            <v>650.645</v>
          </cell>
          <cell r="R23">
            <v>1333.82</v>
          </cell>
          <cell r="S23">
            <v>1991.19</v>
          </cell>
          <cell r="T23">
            <v>2786.2879999999996</v>
          </cell>
          <cell r="U23">
            <v>3275.6219999999994</v>
          </cell>
          <cell r="V23">
            <v>3800.9119999999994</v>
          </cell>
          <cell r="W23">
            <v>4188.033657894737</v>
          </cell>
          <cell r="X23">
            <v>4654.756657894737</v>
          </cell>
          <cell r="Y23">
            <v>5125.527657894738</v>
          </cell>
          <cell r="Z23">
            <v>5661.634657894738</v>
          </cell>
          <cell r="AA23">
            <v>6152.445657894737</v>
          </cell>
          <cell r="AB23">
            <v>6622.967657894737</v>
          </cell>
        </row>
        <row r="24">
          <cell r="A24">
            <v>17</v>
          </cell>
          <cell r="B24" t="str">
            <v>Papua</v>
          </cell>
          <cell r="C24">
            <v>10013.826</v>
          </cell>
          <cell r="D24">
            <v>971.03</v>
          </cell>
          <cell r="E24">
            <v>741.158</v>
          </cell>
          <cell r="F24">
            <v>844.306</v>
          </cell>
          <cell r="G24">
            <v>815.019</v>
          </cell>
          <cell r="H24">
            <v>845.095</v>
          </cell>
          <cell r="I24">
            <v>795.756</v>
          </cell>
          <cell r="J24">
            <v>805.163</v>
          </cell>
          <cell r="K24">
            <v>795.061</v>
          </cell>
          <cell r="L24">
            <v>895.969</v>
          </cell>
          <cell r="M24">
            <v>882.464</v>
          </cell>
          <cell r="N24">
            <v>805.327</v>
          </cell>
          <cell r="O24">
            <v>817.478</v>
          </cell>
          <cell r="Q24">
            <v>971.03</v>
          </cell>
          <cell r="R24">
            <v>1712.188</v>
          </cell>
          <cell r="S24">
            <v>2556.494</v>
          </cell>
          <cell r="T24">
            <v>3371.513</v>
          </cell>
          <cell r="U24">
            <v>4216.608</v>
          </cell>
          <cell r="V24">
            <v>5012.3640000000005</v>
          </cell>
          <cell r="W24">
            <v>5817.527</v>
          </cell>
          <cell r="X24">
            <v>6612.588</v>
          </cell>
          <cell r="Y24">
            <v>7508.557</v>
          </cell>
          <cell r="Z24">
            <v>8391.021</v>
          </cell>
          <cell r="AA24">
            <v>9196.348</v>
          </cell>
          <cell r="AB24">
            <v>10013.826</v>
          </cell>
        </row>
        <row r="25">
          <cell r="A25">
            <v>18</v>
          </cell>
          <cell r="B25" t="str">
            <v>Nusa Tenggara Timur</v>
          </cell>
          <cell r="C25">
            <v>6499.880999999999</v>
          </cell>
          <cell r="D25">
            <v>672.6859999999999</v>
          </cell>
          <cell r="E25">
            <v>645.808</v>
          </cell>
          <cell r="F25">
            <v>509.749</v>
          </cell>
          <cell r="G25">
            <v>522.102</v>
          </cell>
          <cell r="H25">
            <v>508.895</v>
          </cell>
          <cell r="I25">
            <v>421.435</v>
          </cell>
          <cell r="J25">
            <v>486.18</v>
          </cell>
          <cell r="K25">
            <v>483.214</v>
          </cell>
          <cell r="L25">
            <v>471.611</v>
          </cell>
          <cell r="M25">
            <v>554.187</v>
          </cell>
          <cell r="N25">
            <v>542.736</v>
          </cell>
          <cell r="O25">
            <v>681.278</v>
          </cell>
          <cell r="Q25">
            <v>672.6859999999999</v>
          </cell>
          <cell r="R25">
            <v>1318.494</v>
          </cell>
          <cell r="S25">
            <v>1828.243</v>
          </cell>
          <cell r="T25">
            <v>2350.345</v>
          </cell>
          <cell r="U25">
            <v>2859.24</v>
          </cell>
          <cell r="V25">
            <v>3280.6749999999997</v>
          </cell>
          <cell r="W25">
            <v>3766.8549999999996</v>
          </cell>
          <cell r="X25">
            <v>4250.0689999999995</v>
          </cell>
          <cell r="Y25">
            <v>4721.679999999999</v>
          </cell>
          <cell r="Z25">
            <v>5275.866999999999</v>
          </cell>
          <cell r="AA25">
            <v>5818.602999999999</v>
          </cell>
          <cell r="AB25">
            <v>6499.880999999999</v>
          </cell>
        </row>
        <row r="26">
          <cell r="A26">
            <v>19</v>
          </cell>
          <cell r="B26" t="str">
            <v>Nusa Tenggara Barat</v>
          </cell>
          <cell r="C26">
            <v>13003.145100000002</v>
          </cell>
          <cell r="D26">
            <v>962.52</v>
          </cell>
          <cell r="E26">
            <v>922.141</v>
          </cell>
          <cell r="F26">
            <v>1044.816</v>
          </cell>
          <cell r="G26">
            <v>983.003</v>
          </cell>
          <cell r="H26">
            <v>957.7090000000012</v>
          </cell>
          <cell r="I26">
            <v>876.398</v>
          </cell>
          <cell r="J26">
            <v>1002.223</v>
          </cell>
          <cell r="K26">
            <v>1029.588</v>
          </cell>
          <cell r="L26">
            <v>1081.977</v>
          </cell>
          <cell r="M26">
            <v>1333.5321</v>
          </cell>
          <cell r="N26">
            <v>1345.56</v>
          </cell>
          <cell r="O26">
            <v>1463.678</v>
          </cell>
          <cell r="Q26">
            <v>962.52</v>
          </cell>
          <cell r="R26">
            <v>1884.661</v>
          </cell>
          <cell r="S26">
            <v>2929.477</v>
          </cell>
          <cell r="T26">
            <v>3912.48</v>
          </cell>
          <cell r="U26">
            <v>4870.189000000001</v>
          </cell>
          <cell r="V26">
            <v>5746.587000000001</v>
          </cell>
          <cell r="W26">
            <v>6748.810000000001</v>
          </cell>
          <cell r="X26">
            <v>7778.398000000001</v>
          </cell>
          <cell r="Y26">
            <v>8860.375000000002</v>
          </cell>
          <cell r="Z26">
            <v>10193.907100000002</v>
          </cell>
          <cell r="AA26">
            <v>11539.467100000002</v>
          </cell>
          <cell r="AB26">
            <v>13003.145100000002</v>
          </cell>
        </row>
        <row r="27">
          <cell r="A27">
            <v>20</v>
          </cell>
          <cell r="B27" t="str">
            <v>Bali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>
            <v>21</v>
          </cell>
          <cell r="B28" t="str">
            <v>Jawa Timur</v>
          </cell>
          <cell r="C28">
            <v>20.208000000000002</v>
          </cell>
          <cell r="D28">
            <v>0.115</v>
          </cell>
          <cell r="E28">
            <v>1.5</v>
          </cell>
          <cell r="F28">
            <v>1.5</v>
          </cell>
          <cell r="G28">
            <v>1.595</v>
          </cell>
          <cell r="H28">
            <v>3.541</v>
          </cell>
          <cell r="I28">
            <v>1.775</v>
          </cell>
          <cell r="J28">
            <v>1.775</v>
          </cell>
          <cell r="K28">
            <v>1.775</v>
          </cell>
          <cell r="L28">
            <v>1.652</v>
          </cell>
          <cell r="M28">
            <v>1.677</v>
          </cell>
          <cell r="N28">
            <v>1.623000000000001</v>
          </cell>
          <cell r="O28">
            <v>1.68</v>
          </cell>
          <cell r="Q28">
            <v>0.115</v>
          </cell>
          <cell r="R28">
            <v>1.615</v>
          </cell>
          <cell r="S28">
            <v>3.115</v>
          </cell>
          <cell r="T28">
            <v>4.71</v>
          </cell>
          <cell r="U28">
            <v>8.251</v>
          </cell>
          <cell r="V28">
            <v>10.026</v>
          </cell>
          <cell r="W28">
            <v>11.801</v>
          </cell>
          <cell r="X28">
            <v>13.576</v>
          </cell>
          <cell r="Y28">
            <v>15.228</v>
          </cell>
          <cell r="Z28">
            <v>16.905</v>
          </cell>
          <cell r="AA28">
            <v>18.528000000000002</v>
          </cell>
          <cell r="AB28">
            <v>20.208000000000002</v>
          </cell>
        </row>
        <row r="29">
          <cell r="A29">
            <v>22</v>
          </cell>
          <cell r="B29" t="str">
            <v>Jawa Tengah &amp; Yogyakarta</v>
          </cell>
          <cell r="C29">
            <v>6.61</v>
          </cell>
          <cell r="D29">
            <v>0.178</v>
          </cell>
          <cell r="E29">
            <v>0.177</v>
          </cell>
          <cell r="F29">
            <v>0.187</v>
          </cell>
          <cell r="G29">
            <v>0.162</v>
          </cell>
          <cell r="H29">
            <v>0.174</v>
          </cell>
          <cell r="I29">
            <v>0.632</v>
          </cell>
          <cell r="J29">
            <v>0.746</v>
          </cell>
          <cell r="K29">
            <v>0.535</v>
          </cell>
          <cell r="L29">
            <v>0.568</v>
          </cell>
          <cell r="M29">
            <v>1.25</v>
          </cell>
          <cell r="N29">
            <v>0.948</v>
          </cell>
          <cell r="O29">
            <v>1.053</v>
          </cell>
          <cell r="Q29">
            <v>0.178</v>
          </cell>
          <cell r="R29">
            <v>0.355</v>
          </cell>
          <cell r="S29">
            <v>0.542</v>
          </cell>
          <cell r="T29">
            <v>0.7040000000000001</v>
          </cell>
          <cell r="U29">
            <v>0.8780000000000001</v>
          </cell>
          <cell r="V29">
            <v>1.5100000000000002</v>
          </cell>
          <cell r="W29">
            <v>2.2560000000000002</v>
          </cell>
          <cell r="X29">
            <v>2.7910000000000004</v>
          </cell>
          <cell r="Y29">
            <v>3.3590000000000004</v>
          </cell>
          <cell r="Z29">
            <v>4.609</v>
          </cell>
          <cell r="AA29">
            <v>5.557</v>
          </cell>
          <cell r="AB29">
            <v>6.61</v>
          </cell>
        </row>
        <row r="30">
          <cell r="A30">
            <v>23</v>
          </cell>
          <cell r="B30" t="str">
            <v>Jawa Barat &amp;  Banten</v>
          </cell>
          <cell r="C30">
            <v>13.569999999999999</v>
          </cell>
          <cell r="D30">
            <v>1.5330000000000004</v>
          </cell>
          <cell r="E30">
            <v>1.428</v>
          </cell>
          <cell r="F30">
            <v>1.267</v>
          </cell>
          <cell r="G30">
            <v>1.07</v>
          </cell>
          <cell r="H30">
            <v>1.506</v>
          </cell>
          <cell r="I30">
            <v>1.345</v>
          </cell>
          <cell r="J30">
            <v>1.009</v>
          </cell>
          <cell r="K30">
            <v>0.949</v>
          </cell>
          <cell r="L30">
            <v>0.902</v>
          </cell>
          <cell r="M30">
            <v>0.809</v>
          </cell>
          <cell r="N30">
            <v>0.809</v>
          </cell>
          <cell r="O30">
            <v>0.943</v>
          </cell>
          <cell r="Q30">
            <v>1.5330000000000004</v>
          </cell>
          <cell r="R30">
            <v>2.9610000000000003</v>
          </cell>
          <cell r="S30">
            <v>4.228</v>
          </cell>
          <cell r="T30">
            <v>5.298</v>
          </cell>
          <cell r="U30">
            <v>6.804</v>
          </cell>
          <cell r="V30">
            <v>8.149000000000001</v>
          </cell>
          <cell r="W30">
            <v>9.158000000000001</v>
          </cell>
          <cell r="X30">
            <v>10.107000000000001</v>
          </cell>
          <cell r="Y30">
            <v>11.009</v>
          </cell>
          <cell r="Z30">
            <v>11.818</v>
          </cell>
          <cell r="AA30">
            <v>12.626999999999999</v>
          </cell>
          <cell r="AB30">
            <v>13.569999999999999</v>
          </cell>
        </row>
        <row r="31">
          <cell r="A31">
            <v>24</v>
          </cell>
          <cell r="B31" t="str">
            <v>Jaya &amp; Tangerang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>
            <v>25</v>
          </cell>
          <cell r="B32" t="str">
            <v>P3B</v>
          </cell>
          <cell r="C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>
            <v>26</v>
          </cell>
          <cell r="B33" t="str">
            <v>Batam</v>
          </cell>
          <cell r="C33">
            <v>14249.122000000001</v>
          </cell>
          <cell r="D33">
            <v>1353.553</v>
          </cell>
          <cell r="E33">
            <v>1373.307</v>
          </cell>
          <cell r="F33">
            <v>1575.798</v>
          </cell>
          <cell r="G33">
            <v>1547.3</v>
          </cell>
          <cell r="H33">
            <v>1476.759</v>
          </cell>
          <cell r="I33">
            <v>1131.341</v>
          </cell>
          <cell r="J33">
            <v>1143.304</v>
          </cell>
          <cell r="K33">
            <v>1223.133</v>
          </cell>
          <cell r="L33">
            <v>1087.83</v>
          </cell>
          <cell r="M33">
            <v>940.787</v>
          </cell>
          <cell r="N33">
            <v>719.016</v>
          </cell>
          <cell r="O33">
            <v>676.994</v>
          </cell>
          <cell r="Q33">
            <v>1353.553</v>
          </cell>
          <cell r="R33">
            <v>2726.86</v>
          </cell>
          <cell r="S33">
            <v>4302.658</v>
          </cell>
          <cell r="T33">
            <v>5849.9580000000005</v>
          </cell>
          <cell r="U33">
            <v>7326.717000000001</v>
          </cell>
          <cell r="V33">
            <v>8458.058</v>
          </cell>
          <cell r="W33">
            <v>9601.362000000001</v>
          </cell>
          <cell r="X33">
            <v>10824.495</v>
          </cell>
          <cell r="Y33">
            <v>11912.325</v>
          </cell>
          <cell r="Z33">
            <v>12853.112000000001</v>
          </cell>
          <cell r="AA33">
            <v>13572.128</v>
          </cell>
          <cell r="AB33">
            <v>14249.122000000001</v>
          </cell>
        </row>
        <row r="34">
          <cell r="A34">
            <v>27</v>
          </cell>
          <cell r="B34" t="str">
            <v>Tarakan</v>
          </cell>
          <cell r="C34">
            <v>2848.128</v>
          </cell>
          <cell r="D34">
            <v>210.27</v>
          </cell>
          <cell r="E34">
            <v>196.837</v>
          </cell>
          <cell r="F34">
            <v>213.861</v>
          </cell>
          <cell r="G34">
            <v>320.346</v>
          </cell>
          <cell r="H34">
            <v>349.913</v>
          </cell>
          <cell r="I34">
            <v>249.458</v>
          </cell>
          <cell r="J34">
            <v>255.742</v>
          </cell>
          <cell r="K34">
            <v>248.577</v>
          </cell>
          <cell r="L34">
            <v>219.161</v>
          </cell>
          <cell r="M34">
            <v>242.69</v>
          </cell>
          <cell r="N34">
            <v>169.601</v>
          </cell>
          <cell r="O34">
            <v>171.672</v>
          </cell>
          <cell r="Q34">
            <v>210.27</v>
          </cell>
          <cell r="R34">
            <v>407.10699999999997</v>
          </cell>
          <cell r="S34">
            <v>620.968</v>
          </cell>
          <cell r="T34">
            <v>941.314</v>
          </cell>
          <cell r="U34">
            <v>1291.2269999999999</v>
          </cell>
          <cell r="V34">
            <v>1540.685</v>
          </cell>
          <cell r="W34">
            <v>1796.427</v>
          </cell>
          <cell r="X34">
            <v>2045.004</v>
          </cell>
          <cell r="Y34">
            <v>2264.165</v>
          </cell>
          <cell r="Z34">
            <v>2506.855</v>
          </cell>
          <cell r="AA34">
            <v>2676.456</v>
          </cell>
          <cell r="AB34">
            <v>2848.128</v>
          </cell>
        </row>
        <row r="35">
          <cell r="A35">
            <v>28</v>
          </cell>
          <cell r="B35" t="str">
            <v>Indonesia Power</v>
          </cell>
          <cell r="C35">
            <v>1679027.7170799994</v>
          </cell>
          <cell r="D35">
            <v>136718.728</v>
          </cell>
          <cell r="E35">
            <v>121278.263</v>
          </cell>
          <cell r="F35">
            <v>135372.809</v>
          </cell>
          <cell r="G35">
            <v>137344.642</v>
          </cell>
          <cell r="H35">
            <v>140604.79</v>
          </cell>
          <cell r="I35">
            <v>139367.505</v>
          </cell>
          <cell r="J35">
            <v>135357.51</v>
          </cell>
          <cell r="K35">
            <v>141238.042</v>
          </cell>
          <cell r="L35">
            <v>144536.3579999997</v>
          </cell>
          <cell r="M35">
            <v>149708.0300000003</v>
          </cell>
          <cell r="N35">
            <v>137628.88400000008</v>
          </cell>
          <cell r="O35">
            <v>159872.1560799991</v>
          </cell>
          <cell r="Q35">
            <v>136718.728</v>
          </cell>
          <cell r="R35">
            <v>257996.991</v>
          </cell>
          <cell r="S35">
            <v>393369.80000000005</v>
          </cell>
          <cell r="T35">
            <v>530714.442</v>
          </cell>
          <cell r="U35">
            <v>671319.2320000001</v>
          </cell>
          <cell r="V35">
            <v>810686.7370000001</v>
          </cell>
          <cell r="W35">
            <v>946044.2470000001</v>
          </cell>
          <cell r="X35">
            <v>1087282.289</v>
          </cell>
          <cell r="Y35">
            <v>1231818.6469999999</v>
          </cell>
          <cell r="Z35">
            <v>1381526.6770000001</v>
          </cell>
          <cell r="AA35">
            <v>1519155.5610000002</v>
          </cell>
          <cell r="AB35">
            <v>1679027.7170799994</v>
          </cell>
        </row>
        <row r="36">
          <cell r="A36">
            <v>29</v>
          </cell>
          <cell r="B36" t="str">
            <v>PJB</v>
          </cell>
          <cell r="C36">
            <v>1187856.5019999994</v>
          </cell>
          <cell r="D36">
            <v>88939.29599999951</v>
          </cell>
          <cell r="E36">
            <v>100910.57419999962</v>
          </cell>
          <cell r="F36">
            <v>104956.83279999996</v>
          </cell>
          <cell r="G36">
            <v>108111.317</v>
          </cell>
          <cell r="H36">
            <v>103742.40100000048</v>
          </cell>
          <cell r="I36">
            <v>101510.905</v>
          </cell>
          <cell r="J36">
            <v>100032.42199999999</v>
          </cell>
          <cell r="K36">
            <v>98910.97499999999</v>
          </cell>
          <cell r="L36">
            <v>96750.95699999966</v>
          </cell>
          <cell r="M36">
            <v>90508.93000000001</v>
          </cell>
          <cell r="N36">
            <v>94887.36</v>
          </cell>
          <cell r="O36">
            <v>98594.532</v>
          </cell>
          <cell r="Q36">
            <v>88939.29599999951</v>
          </cell>
          <cell r="R36">
            <v>189849.87019999913</v>
          </cell>
          <cell r="S36">
            <v>294806.7029999991</v>
          </cell>
          <cell r="T36">
            <v>402918.0199999991</v>
          </cell>
          <cell r="U36">
            <v>506660.42099999957</v>
          </cell>
          <cell r="V36">
            <v>608171.3259999995</v>
          </cell>
          <cell r="W36">
            <v>708203.7479999996</v>
          </cell>
          <cell r="X36">
            <v>807114.7229999995</v>
          </cell>
          <cell r="Y36">
            <v>903865.6799999992</v>
          </cell>
          <cell r="Z36">
            <v>994374.6099999993</v>
          </cell>
          <cell r="AA36">
            <v>1089261.9699999993</v>
          </cell>
          <cell r="AB36">
            <v>1187856.5019999994</v>
          </cell>
        </row>
        <row r="37">
          <cell r="A37">
            <v>30</v>
          </cell>
          <cell r="B37" t="str">
            <v>Muaratawar</v>
          </cell>
          <cell r="C37">
            <v>20678.231428571435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2775.22</v>
          </cell>
          <cell r="I37">
            <v>672.1224489795917</v>
          </cell>
          <cell r="J37">
            <v>1202.388775510204</v>
          </cell>
          <cell r="K37">
            <v>2997.3206122448983</v>
          </cell>
          <cell r="L37">
            <v>3257.7948979591847</v>
          </cell>
          <cell r="M37">
            <v>3257.7948979591847</v>
          </cell>
          <cell r="N37">
            <v>3257.7948979591847</v>
          </cell>
          <cell r="O37">
            <v>3257.7948979591843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2775.22</v>
          </cell>
          <cell r="V37">
            <v>3447.3424489795916</v>
          </cell>
          <cell r="W37">
            <v>4649.731224489796</v>
          </cell>
          <cell r="X37">
            <v>7647.051836734694</v>
          </cell>
          <cell r="Y37">
            <v>10904.846734693878</v>
          </cell>
          <cell r="Z37">
            <v>14162.641632653063</v>
          </cell>
          <cell r="AA37">
            <v>17420.43653061225</v>
          </cell>
          <cell r="AB37">
            <v>20678.231428571435</v>
          </cell>
        </row>
        <row r="40">
          <cell r="A40">
            <v>1</v>
          </cell>
          <cell r="B40" t="str">
            <v>Konsolidasi</v>
          </cell>
          <cell r="C40">
            <v>75795.0792879</v>
          </cell>
          <cell r="D40">
            <v>6038.9810488</v>
          </cell>
          <cell r="E40">
            <v>5803.8127337000005</v>
          </cell>
          <cell r="F40">
            <v>6496.673018900001</v>
          </cell>
          <cell r="G40">
            <v>6366.11703567936</v>
          </cell>
          <cell r="H40">
            <v>6557.151070220633</v>
          </cell>
          <cell r="I40">
            <v>6131.3562349</v>
          </cell>
          <cell r="J40">
            <v>6511.535528099999</v>
          </cell>
          <cell r="K40">
            <v>6480.832707200001</v>
          </cell>
          <cell r="L40">
            <v>6629.737910399999</v>
          </cell>
          <cell r="M40">
            <v>6486.110000000001</v>
          </cell>
          <cell r="N40">
            <v>6064.6590000000015</v>
          </cell>
          <cell r="O40">
            <v>6228.112999999999</v>
          </cell>
          <cell r="Q40">
            <v>6038.9810488</v>
          </cell>
          <cell r="R40">
            <v>11842.7937825</v>
          </cell>
          <cell r="S40">
            <v>18339.4668014</v>
          </cell>
          <cell r="T40">
            <v>24705.58383707936</v>
          </cell>
          <cell r="U40">
            <v>31262.734907299993</v>
          </cell>
          <cell r="V40">
            <v>37394.09114219999</v>
          </cell>
          <cell r="W40">
            <v>43905.62667029999</v>
          </cell>
          <cell r="X40">
            <v>50386.459377499996</v>
          </cell>
          <cell r="Y40">
            <v>57016.197287899995</v>
          </cell>
          <cell r="Z40">
            <v>63502.307287899996</v>
          </cell>
          <cell r="AA40">
            <v>69566.9662879</v>
          </cell>
          <cell r="AB40">
            <v>75795.0792879</v>
          </cell>
        </row>
        <row r="41">
          <cell r="A41">
            <v>2</v>
          </cell>
          <cell r="B41" t="str">
            <v>Nanggroe Aceh Darussalam</v>
          </cell>
          <cell r="C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>
            <v>3</v>
          </cell>
          <cell r="B42" t="str">
            <v>Sumatera Utara</v>
          </cell>
          <cell r="C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>
            <v>4</v>
          </cell>
          <cell r="B43" t="str">
            <v>Riau</v>
          </cell>
          <cell r="C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>
            <v>5</v>
          </cell>
          <cell r="B44" t="str">
            <v>Sumatera Barat</v>
          </cell>
          <cell r="C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>
            <v>6</v>
          </cell>
          <cell r="B45" t="str">
            <v>S2JB</v>
          </cell>
          <cell r="C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>
            <v>7</v>
          </cell>
          <cell r="B46" t="str">
            <v>Lampung</v>
          </cell>
          <cell r="C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>
            <v>8</v>
          </cell>
          <cell r="B47" t="str">
            <v>Bangka Belitung</v>
          </cell>
          <cell r="C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>
            <v>9</v>
          </cell>
          <cell r="B48" t="str">
            <v>Kitlur Sumbagut</v>
          </cell>
          <cell r="C48">
            <v>3997.105287900001</v>
          </cell>
          <cell r="D48">
            <v>325.8030488</v>
          </cell>
          <cell r="E48">
            <v>295.3097337000001</v>
          </cell>
          <cell r="F48">
            <v>327.0500189000003</v>
          </cell>
          <cell r="G48">
            <v>324.3730432999994</v>
          </cell>
          <cell r="H48">
            <v>347.7490626000005</v>
          </cell>
          <cell r="I48">
            <v>320.6372349000003</v>
          </cell>
          <cell r="J48">
            <v>323.3865280999993</v>
          </cell>
          <cell r="K48">
            <v>367.858707200001</v>
          </cell>
          <cell r="L48">
            <v>363.6229103999993</v>
          </cell>
          <cell r="M48">
            <v>345.077</v>
          </cell>
          <cell r="N48">
            <v>311.161</v>
          </cell>
          <cell r="O48">
            <v>345.077</v>
          </cell>
          <cell r="Q48">
            <v>325.8030488</v>
          </cell>
          <cell r="R48">
            <v>621.1127825000001</v>
          </cell>
          <cell r="S48">
            <v>948.1628014000004</v>
          </cell>
          <cell r="T48">
            <v>1272.5358446999999</v>
          </cell>
          <cell r="U48">
            <v>1620.2849073000004</v>
          </cell>
          <cell r="V48">
            <v>1940.9221422000007</v>
          </cell>
          <cell r="W48">
            <v>2264.3086703</v>
          </cell>
          <cell r="X48">
            <v>2632.167377500001</v>
          </cell>
          <cell r="Y48">
            <v>2995.7902879000003</v>
          </cell>
          <cell r="Z48">
            <v>3340.8672879000005</v>
          </cell>
          <cell r="AA48">
            <v>3652.0282879000006</v>
          </cell>
          <cell r="AB48">
            <v>3997.105287900001</v>
          </cell>
        </row>
        <row r="49">
          <cell r="A49">
            <v>10</v>
          </cell>
          <cell r="B49" t="str">
            <v>Kitlur Sumbagsel</v>
          </cell>
          <cell r="C49">
            <v>5625.799999999999</v>
          </cell>
          <cell r="D49">
            <v>416.431</v>
          </cell>
          <cell r="E49">
            <v>367.051</v>
          </cell>
          <cell r="F49">
            <v>482.852</v>
          </cell>
          <cell r="G49">
            <v>462.821</v>
          </cell>
          <cell r="H49">
            <v>463.03</v>
          </cell>
          <cell r="I49">
            <v>437.957</v>
          </cell>
          <cell r="J49">
            <v>498.86</v>
          </cell>
          <cell r="K49">
            <v>509.811</v>
          </cell>
          <cell r="L49">
            <v>468.97</v>
          </cell>
          <cell r="M49">
            <v>510.365</v>
          </cell>
          <cell r="N49">
            <v>503.735</v>
          </cell>
          <cell r="O49">
            <v>503.917</v>
          </cell>
          <cell r="Q49">
            <v>416.431</v>
          </cell>
          <cell r="R49">
            <v>783.482</v>
          </cell>
          <cell r="S49">
            <v>1266.3339999999998</v>
          </cell>
          <cell r="T49">
            <v>1729.1549999999997</v>
          </cell>
          <cell r="U49">
            <v>2192.1849999999995</v>
          </cell>
          <cell r="V49">
            <v>2630.1419999999994</v>
          </cell>
          <cell r="W49">
            <v>3129.0019999999995</v>
          </cell>
          <cell r="X49">
            <v>3638.8129999999996</v>
          </cell>
          <cell r="Y49">
            <v>4107.782999999999</v>
          </cell>
          <cell r="Z49">
            <v>4618.147999999999</v>
          </cell>
          <cell r="AA49">
            <v>5121.882999999999</v>
          </cell>
          <cell r="AB49">
            <v>5625.799999999999</v>
          </cell>
        </row>
        <row r="50">
          <cell r="A50">
            <v>11</v>
          </cell>
          <cell r="B50" t="str">
            <v>Kalimantan Barat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>
            <v>12</v>
          </cell>
          <cell r="B51" t="str">
            <v>Kalimantan Selatan &amp; Tengah</v>
          </cell>
          <cell r="C51">
            <v>1039.720000000001</v>
          </cell>
          <cell r="D51">
            <v>80.88899999999987</v>
          </cell>
          <cell r="E51">
            <v>74.08</v>
          </cell>
          <cell r="F51">
            <v>84.012</v>
          </cell>
          <cell r="G51">
            <v>90.93</v>
          </cell>
          <cell r="H51">
            <v>83.007</v>
          </cell>
          <cell r="I51">
            <v>88.641</v>
          </cell>
          <cell r="J51">
            <v>89.15900000000022</v>
          </cell>
          <cell r="K51">
            <v>85.307</v>
          </cell>
          <cell r="L51">
            <v>88.905</v>
          </cell>
          <cell r="M51">
            <v>102.05399999999992</v>
          </cell>
          <cell r="N51">
            <v>87.09900000000103</v>
          </cell>
          <cell r="O51">
            <v>85.637</v>
          </cell>
          <cell r="Q51">
            <v>80.88899999999987</v>
          </cell>
          <cell r="R51">
            <v>154.96899999999988</v>
          </cell>
          <cell r="S51">
            <v>238.98099999999988</v>
          </cell>
          <cell r="T51">
            <v>329.9109999999999</v>
          </cell>
          <cell r="U51">
            <v>412.9179999999999</v>
          </cell>
          <cell r="V51">
            <v>501.5589999999999</v>
          </cell>
          <cell r="W51">
            <v>590.7180000000001</v>
          </cell>
          <cell r="X51">
            <v>676.0250000000001</v>
          </cell>
          <cell r="Y51">
            <v>764.9300000000001</v>
          </cell>
          <cell r="Z51">
            <v>866.9839999999999</v>
          </cell>
          <cell r="AA51">
            <v>954.083000000001</v>
          </cell>
          <cell r="AB51">
            <v>1039.720000000001</v>
          </cell>
        </row>
        <row r="52">
          <cell r="A52">
            <v>13</v>
          </cell>
          <cell r="B52" t="str">
            <v>Kalimantan Timur</v>
          </cell>
          <cell r="C52">
            <v>625.4190000000004</v>
          </cell>
          <cell r="D52">
            <v>45.777</v>
          </cell>
          <cell r="E52">
            <v>43.344</v>
          </cell>
          <cell r="F52">
            <v>54.034</v>
          </cell>
          <cell r="G52">
            <v>44.92299237936</v>
          </cell>
          <cell r="H52">
            <v>61.29300762063995</v>
          </cell>
          <cell r="I52">
            <v>52.553</v>
          </cell>
          <cell r="J52">
            <v>51.981</v>
          </cell>
          <cell r="K52">
            <v>54.175</v>
          </cell>
          <cell r="L52">
            <v>52.504</v>
          </cell>
          <cell r="M52">
            <v>55.27</v>
          </cell>
          <cell r="N52">
            <v>52.43700000000033</v>
          </cell>
          <cell r="O52">
            <v>57.128</v>
          </cell>
          <cell r="Q52">
            <v>45.777</v>
          </cell>
          <cell r="R52">
            <v>89.12100000000001</v>
          </cell>
          <cell r="S52">
            <v>143.155</v>
          </cell>
          <cell r="T52">
            <v>188.07799237936</v>
          </cell>
          <cell r="U52">
            <v>249.37099999999995</v>
          </cell>
          <cell r="V52">
            <v>301.924</v>
          </cell>
          <cell r="W52">
            <v>353.905</v>
          </cell>
          <cell r="X52">
            <v>408.08</v>
          </cell>
          <cell r="Y52">
            <v>460.584</v>
          </cell>
          <cell r="Z52">
            <v>515.854</v>
          </cell>
          <cell r="AA52">
            <v>568.2910000000004</v>
          </cell>
          <cell r="AB52">
            <v>625.4190000000004</v>
          </cell>
        </row>
        <row r="53">
          <cell r="A53">
            <v>14</v>
          </cell>
          <cell r="B53" t="str">
            <v>Sulawesi Utara, Tengah &amp; Gorontalo</v>
          </cell>
          <cell r="C53">
            <v>453.5690000000001</v>
          </cell>
          <cell r="D53">
            <v>33.71</v>
          </cell>
          <cell r="E53">
            <v>32.088</v>
          </cell>
          <cell r="F53">
            <v>37.585</v>
          </cell>
          <cell r="G53">
            <v>37.585</v>
          </cell>
          <cell r="H53">
            <v>37.585</v>
          </cell>
          <cell r="I53">
            <v>37.585</v>
          </cell>
          <cell r="J53">
            <v>39.745</v>
          </cell>
          <cell r="K53">
            <v>40.667</v>
          </cell>
          <cell r="L53">
            <v>39.051</v>
          </cell>
          <cell r="M53">
            <v>40.724</v>
          </cell>
          <cell r="N53">
            <v>38.042</v>
          </cell>
          <cell r="O53">
            <v>39.202</v>
          </cell>
          <cell r="Q53">
            <v>33.71</v>
          </cell>
          <cell r="R53">
            <v>65.798</v>
          </cell>
          <cell r="S53">
            <v>103.38300000000001</v>
          </cell>
          <cell r="T53">
            <v>140.96800000000002</v>
          </cell>
          <cell r="U53">
            <v>178.55300000000003</v>
          </cell>
          <cell r="V53">
            <v>216.13800000000003</v>
          </cell>
          <cell r="W53">
            <v>255.88300000000004</v>
          </cell>
          <cell r="X53">
            <v>296.55000000000007</v>
          </cell>
          <cell r="Y53">
            <v>335.60100000000006</v>
          </cell>
          <cell r="Z53">
            <v>376.32500000000005</v>
          </cell>
          <cell r="AA53">
            <v>414.3670000000001</v>
          </cell>
          <cell r="AB53">
            <v>453.5690000000001</v>
          </cell>
        </row>
        <row r="54">
          <cell r="A54">
            <v>15</v>
          </cell>
          <cell r="B54" t="str">
            <v>Sulawesi Selatan &amp; Tenggara</v>
          </cell>
          <cell r="C54">
            <v>1824.097</v>
          </cell>
          <cell r="D54">
            <v>143.485</v>
          </cell>
          <cell r="E54">
            <v>131.52</v>
          </cell>
          <cell r="F54">
            <v>140.37</v>
          </cell>
          <cell r="G54">
            <v>138.211</v>
          </cell>
          <cell r="H54">
            <v>153.113</v>
          </cell>
          <cell r="I54">
            <v>153.301</v>
          </cell>
          <cell r="J54">
            <v>151.265</v>
          </cell>
          <cell r="K54">
            <v>143.688</v>
          </cell>
          <cell r="L54">
            <v>177.951</v>
          </cell>
          <cell r="M54">
            <v>151.15</v>
          </cell>
          <cell r="N54">
            <v>167.587</v>
          </cell>
          <cell r="O54">
            <v>172.456</v>
          </cell>
          <cell r="Q54">
            <v>143.485</v>
          </cell>
          <cell r="R54">
            <v>275.005</v>
          </cell>
          <cell r="S54">
            <v>415.375</v>
          </cell>
          <cell r="T54">
            <v>553.586</v>
          </cell>
          <cell r="U54">
            <v>706.6990000000001</v>
          </cell>
          <cell r="V54">
            <v>860</v>
          </cell>
          <cell r="W54">
            <v>1011.265</v>
          </cell>
          <cell r="X54">
            <v>1154.953</v>
          </cell>
          <cell r="Y54">
            <v>1332.904</v>
          </cell>
          <cell r="Z54">
            <v>1484.054</v>
          </cell>
          <cell r="AA54">
            <v>1651.641</v>
          </cell>
          <cell r="AB54">
            <v>1824.097</v>
          </cell>
        </row>
        <row r="55">
          <cell r="A55">
            <v>16</v>
          </cell>
          <cell r="B55" t="str">
            <v>Maluku &amp; Maluku Utara</v>
          </cell>
          <cell r="C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A56">
            <v>17</v>
          </cell>
          <cell r="B56" t="str">
            <v>Papua</v>
          </cell>
          <cell r="C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A57">
            <v>18</v>
          </cell>
          <cell r="B57" t="str">
            <v>Nusa Tenggara Timur</v>
          </cell>
          <cell r="C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A58">
            <v>19</v>
          </cell>
          <cell r="B58" t="str">
            <v>Nusa Tenggara Barat</v>
          </cell>
          <cell r="C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A59">
            <v>20</v>
          </cell>
          <cell r="B59" t="str">
            <v>Bali</v>
          </cell>
          <cell r="C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A60">
            <v>21</v>
          </cell>
          <cell r="B60" t="str">
            <v>Jawa Timur</v>
          </cell>
          <cell r="C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A61">
            <v>22</v>
          </cell>
          <cell r="B61" t="str">
            <v>Jawa Tengah &amp; Yogyakarta</v>
          </cell>
          <cell r="C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A62">
            <v>23</v>
          </cell>
          <cell r="B62" t="str">
            <v>Jawa Barat &amp;  Banten</v>
          </cell>
          <cell r="C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A63">
            <v>24</v>
          </cell>
          <cell r="B63" t="str">
            <v>Jaya &amp; Tangerang</v>
          </cell>
          <cell r="C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A64">
            <v>25</v>
          </cell>
          <cell r="B64" t="str">
            <v>P3B</v>
          </cell>
          <cell r="C64">
            <v>62229.36899999999</v>
          </cell>
          <cell r="D64">
            <v>4992.886</v>
          </cell>
          <cell r="E64">
            <v>4860.42</v>
          </cell>
          <cell r="F64">
            <v>5370.77</v>
          </cell>
          <cell r="G64">
            <v>5267.274</v>
          </cell>
          <cell r="H64">
            <v>5411.3739999999925</v>
          </cell>
          <cell r="I64">
            <v>5040.682</v>
          </cell>
          <cell r="J64">
            <v>5357.139</v>
          </cell>
          <cell r="K64">
            <v>5279.326</v>
          </cell>
          <cell r="L64">
            <v>5438.734</v>
          </cell>
          <cell r="M64">
            <v>5281.47</v>
          </cell>
          <cell r="N64">
            <v>4904.598</v>
          </cell>
          <cell r="O64">
            <v>5024.696</v>
          </cell>
          <cell r="Q64">
            <v>4992.886</v>
          </cell>
          <cell r="R64">
            <v>9853.306</v>
          </cell>
          <cell r="S64">
            <v>15224.076000000001</v>
          </cell>
          <cell r="T64">
            <v>20491.350000000002</v>
          </cell>
          <cell r="U64">
            <v>25902.723999999995</v>
          </cell>
          <cell r="V64">
            <v>30943.405999999995</v>
          </cell>
          <cell r="W64">
            <v>36300.545</v>
          </cell>
          <cell r="X64">
            <v>41579.871</v>
          </cell>
          <cell r="Y64">
            <v>47018.604999999996</v>
          </cell>
          <cell r="Z64">
            <v>52300.075</v>
          </cell>
          <cell r="AA64">
            <v>57204.672999999995</v>
          </cell>
          <cell r="AB64">
            <v>62229.36899999999</v>
          </cell>
        </row>
        <row r="65">
          <cell r="A65">
            <v>26</v>
          </cell>
          <cell r="B65" t="str">
            <v>Batam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A66">
            <v>27</v>
          </cell>
          <cell r="B66" t="str">
            <v>Tarakan</v>
          </cell>
          <cell r="C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</row>
        <row r="67">
          <cell r="A67">
            <v>28</v>
          </cell>
          <cell r="B67" t="str">
            <v>Indonesia Power</v>
          </cell>
          <cell r="C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A68">
            <v>29</v>
          </cell>
          <cell r="B68" t="str">
            <v>PJB</v>
          </cell>
          <cell r="C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A69">
            <v>30</v>
          </cell>
          <cell r="B69" t="str">
            <v>Muaratawar</v>
          </cell>
          <cell r="C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</row>
        <row r="72">
          <cell r="A72">
            <v>1</v>
          </cell>
          <cell r="B72" t="str">
            <v>Konsolidasi</v>
          </cell>
          <cell r="C72">
            <v>1772602.1071978875</v>
          </cell>
          <cell r="D72">
            <v>130947.6913246</v>
          </cell>
          <cell r="E72">
            <v>112934.446237</v>
          </cell>
          <cell r="F72">
            <v>136896.2169922</v>
          </cell>
          <cell r="G72">
            <v>143590.9601336</v>
          </cell>
          <cell r="H72">
            <v>158050.8640237</v>
          </cell>
          <cell r="I72">
            <v>108036.34664655487</v>
          </cell>
          <cell r="J72">
            <v>212673.6180649214</v>
          </cell>
          <cell r="K72">
            <v>153817.7957626959</v>
          </cell>
          <cell r="L72">
            <v>112819.95841261542</v>
          </cell>
          <cell r="M72">
            <v>192388.90785111464</v>
          </cell>
          <cell r="N72">
            <v>131026.57690085264</v>
          </cell>
          <cell r="O72">
            <v>179418.72484803278</v>
          </cell>
          <cell r="Q72">
            <v>130947.6913246</v>
          </cell>
          <cell r="R72">
            <v>243882.13756160002</v>
          </cell>
          <cell r="S72">
            <v>380778.3545538</v>
          </cell>
          <cell r="T72">
            <v>524369.3146874</v>
          </cell>
          <cell r="U72">
            <v>682420.1787111</v>
          </cell>
          <cell r="V72">
            <v>790456.5253576549</v>
          </cell>
          <cell r="W72">
            <v>1003130.1434225764</v>
          </cell>
          <cell r="X72">
            <v>1156947.9391852722</v>
          </cell>
          <cell r="Y72">
            <v>1269767.8975978876</v>
          </cell>
          <cell r="Z72">
            <v>1462156.8054490022</v>
          </cell>
          <cell r="AA72">
            <v>1593183.3823498548</v>
          </cell>
          <cell r="AB72">
            <v>1772602.1071978875</v>
          </cell>
        </row>
        <row r="73">
          <cell r="A73">
            <v>2</v>
          </cell>
          <cell r="B73" t="str">
            <v>Nanggroe Aceh Darussalam</v>
          </cell>
          <cell r="C73">
            <v>574.4980412999996</v>
          </cell>
          <cell r="D73">
            <v>62.29907460000001</v>
          </cell>
          <cell r="E73">
            <v>58.774167000000006</v>
          </cell>
          <cell r="F73">
            <v>64.1689722</v>
          </cell>
          <cell r="G73">
            <v>64.1827836</v>
          </cell>
          <cell r="H73">
            <v>65.91230370000001</v>
          </cell>
          <cell r="I73">
            <v>58.70463839999999</v>
          </cell>
          <cell r="J73">
            <v>69.51953069999956</v>
          </cell>
          <cell r="K73">
            <v>68.2536708</v>
          </cell>
          <cell r="L73">
            <v>62.6829003</v>
          </cell>
          <cell r="M73">
            <v>0</v>
          </cell>
          <cell r="N73">
            <v>0</v>
          </cell>
          <cell r="O73">
            <v>0</v>
          </cell>
          <cell r="Q73">
            <v>62.29907460000001</v>
          </cell>
          <cell r="R73">
            <v>121.07324160000002</v>
          </cell>
          <cell r="S73">
            <v>185.2422138</v>
          </cell>
          <cell r="T73">
            <v>249.4249974</v>
          </cell>
          <cell r="U73">
            <v>315.3373011</v>
          </cell>
          <cell r="V73">
            <v>374.0419395</v>
          </cell>
          <cell r="W73">
            <v>443.5614701999996</v>
          </cell>
          <cell r="X73">
            <v>511.8151409999996</v>
          </cell>
          <cell r="Y73">
            <v>574.4980412999996</v>
          </cell>
          <cell r="Z73">
            <v>574.4980412999996</v>
          </cell>
          <cell r="AA73">
            <v>574.4980412999996</v>
          </cell>
          <cell r="AB73">
            <v>574.4980412999996</v>
          </cell>
        </row>
        <row r="74">
          <cell r="A74">
            <v>3</v>
          </cell>
          <cell r="B74" t="str">
            <v>Sumatera Utara</v>
          </cell>
          <cell r="C74">
            <v>75669.02600000001</v>
          </cell>
          <cell r="D74">
            <v>6699.173</v>
          </cell>
          <cell r="E74">
            <v>6027.51</v>
          </cell>
          <cell r="F74">
            <v>6146.122</v>
          </cell>
          <cell r="G74">
            <v>3722.2079999999987</v>
          </cell>
          <cell r="H74">
            <v>5605.432</v>
          </cell>
          <cell r="I74">
            <v>6355.148</v>
          </cell>
          <cell r="J74">
            <v>6204.88</v>
          </cell>
          <cell r="K74">
            <v>6832.307</v>
          </cell>
          <cell r="L74">
            <v>7770.994000000009</v>
          </cell>
          <cell r="M74">
            <v>7137.713</v>
          </cell>
          <cell r="N74">
            <v>6555.353999999999</v>
          </cell>
          <cell r="O74">
            <v>6612.185</v>
          </cell>
          <cell r="Q74">
            <v>6699.173</v>
          </cell>
          <cell r="R74">
            <v>12726.683</v>
          </cell>
          <cell r="S74">
            <v>18872.805</v>
          </cell>
          <cell r="T74">
            <v>22595.013</v>
          </cell>
          <cell r="U74">
            <v>28200.445</v>
          </cell>
          <cell r="V74">
            <v>34555.593</v>
          </cell>
          <cell r="W74">
            <v>40760.473</v>
          </cell>
          <cell r="X74">
            <v>47592.78</v>
          </cell>
          <cell r="Y74">
            <v>55363.774000000005</v>
          </cell>
          <cell r="Z74">
            <v>62501.48700000001</v>
          </cell>
          <cell r="AA74">
            <v>69056.84100000001</v>
          </cell>
          <cell r="AB74">
            <v>75669.02600000001</v>
          </cell>
        </row>
        <row r="75">
          <cell r="A75">
            <v>4</v>
          </cell>
          <cell r="B75" t="str">
            <v>Riau</v>
          </cell>
          <cell r="C75">
            <v>42113.4934</v>
          </cell>
          <cell r="D75">
            <v>2720.727</v>
          </cell>
          <cell r="E75">
            <v>2112.447</v>
          </cell>
          <cell r="F75">
            <v>2397.245</v>
          </cell>
          <cell r="G75">
            <v>2287.963</v>
          </cell>
          <cell r="H75">
            <v>3715.073</v>
          </cell>
          <cell r="I75">
            <v>3159.957</v>
          </cell>
          <cell r="J75">
            <v>3713.4153</v>
          </cell>
          <cell r="K75">
            <v>4309.7951</v>
          </cell>
          <cell r="L75">
            <v>2400.207</v>
          </cell>
          <cell r="M75">
            <v>6759.607</v>
          </cell>
          <cell r="N75">
            <v>4488.911</v>
          </cell>
          <cell r="O75">
            <v>4048.146</v>
          </cell>
          <cell r="Q75">
            <v>2720.727</v>
          </cell>
          <cell r="R75">
            <v>4833.174</v>
          </cell>
          <cell r="S75">
            <v>7230.419</v>
          </cell>
          <cell r="T75">
            <v>9518.382</v>
          </cell>
          <cell r="U75">
            <v>13233.455</v>
          </cell>
          <cell r="V75">
            <v>16393.412</v>
          </cell>
          <cell r="W75">
            <v>20106.8273</v>
          </cell>
          <cell r="X75">
            <v>24416.6224</v>
          </cell>
          <cell r="Y75">
            <v>26816.8294</v>
          </cell>
          <cell r="Z75">
            <v>33576.4364</v>
          </cell>
          <cell r="AA75">
            <v>38065.3474</v>
          </cell>
          <cell r="AB75">
            <v>42113.4934</v>
          </cell>
        </row>
        <row r="76">
          <cell r="A76">
            <v>5</v>
          </cell>
          <cell r="B76" t="str">
            <v>Sumatera Barat</v>
          </cell>
          <cell r="C76">
            <v>2222.1456000000003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327.41573973382316</v>
          </cell>
          <cell r="J76">
            <v>378.3079542214084</v>
          </cell>
          <cell r="K76">
            <v>385.74209189589413</v>
          </cell>
          <cell r="L76">
            <v>381.5302141488743</v>
          </cell>
          <cell r="M76">
            <v>378.792</v>
          </cell>
          <cell r="N76">
            <v>182.1430819672131</v>
          </cell>
          <cell r="O76">
            <v>188.21451803278688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327.41573973382316</v>
          </cell>
          <cell r="W76">
            <v>705.7236939552315</v>
          </cell>
          <cell r="X76">
            <v>1091.4657858511257</v>
          </cell>
          <cell r="Y76">
            <v>1472.996</v>
          </cell>
          <cell r="Z76">
            <v>1851.788</v>
          </cell>
          <cell r="AA76">
            <v>2033.9310819672132</v>
          </cell>
          <cell r="AB76">
            <v>2222.1456000000003</v>
          </cell>
        </row>
        <row r="77">
          <cell r="A77">
            <v>6</v>
          </cell>
          <cell r="B77" t="str">
            <v>S2JB</v>
          </cell>
          <cell r="C77">
            <v>28557.786999999997</v>
          </cell>
          <cell r="D77">
            <v>0</v>
          </cell>
          <cell r="E77">
            <v>3149.5589999999993</v>
          </cell>
          <cell r="F77">
            <v>1694.914</v>
          </cell>
          <cell r="G77">
            <v>795.36</v>
          </cell>
          <cell r="H77">
            <v>1336.0680000000011</v>
          </cell>
          <cell r="I77">
            <v>1624.537</v>
          </cell>
          <cell r="J77">
            <v>1702.3592</v>
          </cell>
          <cell r="K77">
            <v>1281.371</v>
          </cell>
          <cell r="L77">
            <v>921.7177999999982</v>
          </cell>
          <cell r="M77">
            <v>2442.704</v>
          </cell>
          <cell r="N77">
            <v>10216.644</v>
          </cell>
          <cell r="O77">
            <v>3392.553</v>
          </cell>
          <cell r="Q77">
            <v>0</v>
          </cell>
          <cell r="R77">
            <v>3149.5589999999993</v>
          </cell>
          <cell r="S77">
            <v>4844.472999999999</v>
          </cell>
          <cell r="T77">
            <v>5639.832999999999</v>
          </cell>
          <cell r="U77">
            <v>6975.901</v>
          </cell>
          <cell r="V77">
            <v>8600.438</v>
          </cell>
          <cell r="W77">
            <v>10302.7972</v>
          </cell>
          <cell r="X77">
            <v>11584.1682</v>
          </cell>
          <cell r="Y77">
            <v>12505.885999999999</v>
          </cell>
          <cell r="Z77">
            <v>14948.589999999998</v>
          </cell>
          <cell r="AA77">
            <v>25165.233999999997</v>
          </cell>
          <cell r="AB77">
            <v>28557.786999999997</v>
          </cell>
        </row>
        <row r="78">
          <cell r="A78">
            <v>7</v>
          </cell>
          <cell r="B78" t="str">
            <v>Lampung</v>
          </cell>
          <cell r="C78">
            <v>7557.482000000001</v>
          </cell>
          <cell r="D78">
            <v>556.913</v>
          </cell>
          <cell r="E78">
            <v>1441.298</v>
          </cell>
          <cell r="F78">
            <v>446.489</v>
          </cell>
          <cell r="G78">
            <v>266.514</v>
          </cell>
          <cell r="H78">
            <v>517.637</v>
          </cell>
          <cell r="I78">
            <v>1342.6530000000002</v>
          </cell>
          <cell r="J78">
            <v>87.939</v>
          </cell>
          <cell r="K78">
            <v>368.837</v>
          </cell>
          <cell r="L78">
            <v>808.88</v>
          </cell>
          <cell r="M78">
            <v>1013.905</v>
          </cell>
          <cell r="N78">
            <v>436.612</v>
          </cell>
          <cell r="O78">
            <v>269.805</v>
          </cell>
          <cell r="Q78">
            <v>556.913</v>
          </cell>
          <cell r="R78">
            <v>1998.211</v>
          </cell>
          <cell r="S78">
            <v>2444.7</v>
          </cell>
          <cell r="T78">
            <v>2711.214</v>
          </cell>
          <cell r="U78">
            <v>3228.8509999999997</v>
          </cell>
          <cell r="V78">
            <v>4571.504</v>
          </cell>
          <cell r="W78">
            <v>4659.443</v>
          </cell>
          <cell r="X78">
            <v>5028.280000000001</v>
          </cell>
          <cell r="Y78">
            <v>5837.160000000001</v>
          </cell>
          <cell r="Z78">
            <v>6851.0650000000005</v>
          </cell>
          <cell r="AA78">
            <v>7287.677000000001</v>
          </cell>
          <cell r="AB78">
            <v>7557.482000000001</v>
          </cell>
        </row>
        <row r="79">
          <cell r="A79">
            <v>8</v>
          </cell>
          <cell r="B79" t="str">
            <v>Bangka Belitung</v>
          </cell>
          <cell r="C79">
            <v>2042.064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406.251</v>
          </cell>
          <cell r="K79">
            <v>334.559</v>
          </cell>
          <cell r="L79">
            <v>328.45</v>
          </cell>
          <cell r="M79">
            <v>299.633</v>
          </cell>
          <cell r="N79">
            <v>362.9210000000001</v>
          </cell>
          <cell r="O79">
            <v>310.25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406.251</v>
          </cell>
          <cell r="X79">
            <v>740.81</v>
          </cell>
          <cell r="Y79">
            <v>1069.26</v>
          </cell>
          <cell r="Z79">
            <v>1368.893</v>
          </cell>
          <cell r="AA79">
            <v>1731.814</v>
          </cell>
          <cell r="AB79">
            <v>2042.064</v>
          </cell>
        </row>
        <row r="80">
          <cell r="A80">
            <v>9</v>
          </cell>
          <cell r="B80" t="str">
            <v>Kitlur Sumbagut</v>
          </cell>
          <cell r="C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A81">
            <v>10</v>
          </cell>
          <cell r="B81" t="str">
            <v>Kitlur Sumbagsel</v>
          </cell>
          <cell r="C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A82">
            <v>11</v>
          </cell>
          <cell r="B82" t="str">
            <v>Kalimantan Barat</v>
          </cell>
          <cell r="C82">
            <v>18025.451</v>
          </cell>
          <cell r="D82">
            <v>834.577</v>
          </cell>
          <cell r="E82">
            <v>1159.019</v>
          </cell>
          <cell r="F82">
            <v>1362.642</v>
          </cell>
          <cell r="G82">
            <v>1576.853</v>
          </cell>
          <cell r="H82">
            <v>1408.93</v>
          </cell>
          <cell r="I82">
            <v>1543.3029999999985</v>
          </cell>
          <cell r="J82">
            <v>1517.34</v>
          </cell>
          <cell r="K82">
            <v>1754.998</v>
          </cell>
          <cell r="L82">
            <v>1377.493</v>
          </cell>
          <cell r="M82">
            <v>1800.8590000000017</v>
          </cell>
          <cell r="N82">
            <v>1775.542</v>
          </cell>
          <cell r="O82">
            <v>1913.895</v>
          </cell>
          <cell r="Q82">
            <v>834.577</v>
          </cell>
          <cell r="R82">
            <v>1993.596</v>
          </cell>
          <cell r="S82">
            <v>3356.2380000000003</v>
          </cell>
          <cell r="T82">
            <v>4933.091</v>
          </cell>
          <cell r="U82">
            <v>6342.021000000001</v>
          </cell>
          <cell r="V82">
            <v>7885.323999999999</v>
          </cell>
          <cell r="W82">
            <v>9402.663999999999</v>
          </cell>
          <cell r="X82">
            <v>11157.661999999998</v>
          </cell>
          <cell r="Y82">
            <v>12535.154999999999</v>
          </cell>
          <cell r="Z82">
            <v>14336.014000000001</v>
          </cell>
          <cell r="AA82">
            <v>16111.556</v>
          </cell>
          <cell r="AB82">
            <v>18025.451</v>
          </cell>
        </row>
        <row r="83">
          <cell r="A83">
            <v>12</v>
          </cell>
          <cell r="B83" t="str">
            <v>Kalimantan Selatan &amp; Tengah</v>
          </cell>
          <cell r="C83">
            <v>17049.1</v>
          </cell>
          <cell r="D83">
            <v>1050.5290000000002</v>
          </cell>
          <cell r="E83">
            <v>813.566</v>
          </cell>
          <cell r="F83">
            <v>925.052</v>
          </cell>
          <cell r="G83">
            <v>2445.445</v>
          </cell>
          <cell r="H83">
            <v>887.656</v>
          </cell>
          <cell r="I83">
            <v>1435.588</v>
          </cell>
          <cell r="J83">
            <v>1797.8179999999984</v>
          </cell>
          <cell r="K83">
            <v>1556.255</v>
          </cell>
          <cell r="L83">
            <v>1252.383</v>
          </cell>
          <cell r="M83">
            <v>2099.59</v>
          </cell>
          <cell r="N83">
            <v>1233.9979999999973</v>
          </cell>
          <cell r="O83">
            <v>1551.22</v>
          </cell>
          <cell r="Q83">
            <v>1050.5290000000002</v>
          </cell>
          <cell r="R83">
            <v>1864.0950000000003</v>
          </cell>
          <cell r="S83">
            <v>2789.1470000000004</v>
          </cell>
          <cell r="T83">
            <v>5234.592000000001</v>
          </cell>
          <cell r="U83">
            <v>6122.2480000000005</v>
          </cell>
          <cell r="V83">
            <v>7557.836</v>
          </cell>
          <cell r="W83">
            <v>9355.653999999999</v>
          </cell>
          <cell r="X83">
            <v>10911.909</v>
          </cell>
          <cell r="Y83">
            <v>12164.292</v>
          </cell>
          <cell r="Z83">
            <v>14263.882</v>
          </cell>
          <cell r="AA83">
            <v>15497.879999999997</v>
          </cell>
          <cell r="AB83">
            <v>17049.1</v>
          </cell>
        </row>
        <row r="84">
          <cell r="A84">
            <v>13</v>
          </cell>
          <cell r="B84" t="str">
            <v>Kalimantan Timur</v>
          </cell>
          <cell r="C84">
            <v>821.8630000000002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464.7819999999999</v>
          </cell>
          <cell r="K84">
            <v>69.934</v>
          </cell>
          <cell r="L84">
            <v>69.476</v>
          </cell>
          <cell r="M84">
            <v>74.541</v>
          </cell>
          <cell r="N84">
            <v>70.62200000000016</v>
          </cell>
          <cell r="O84">
            <v>72.508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464.7819999999999</v>
          </cell>
          <cell r="X84">
            <v>534.7159999999999</v>
          </cell>
          <cell r="Y84">
            <v>604.1919999999999</v>
          </cell>
          <cell r="Z84">
            <v>678.733</v>
          </cell>
          <cell r="AA84">
            <v>749.3550000000001</v>
          </cell>
          <cell r="AB84">
            <v>821.8630000000002</v>
          </cell>
        </row>
        <row r="85">
          <cell r="A85">
            <v>14</v>
          </cell>
          <cell r="B85" t="str">
            <v>Sulawesi Utara, Tengah &amp; Gorontalo</v>
          </cell>
          <cell r="C85">
            <v>281.066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54.131</v>
          </cell>
          <cell r="L85">
            <v>53.967</v>
          </cell>
          <cell r="M85">
            <v>57.938</v>
          </cell>
          <cell r="N85">
            <v>56.416</v>
          </cell>
          <cell r="O85">
            <v>58.614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54.131</v>
          </cell>
          <cell r="Y85">
            <v>108.098</v>
          </cell>
          <cell r="Z85">
            <v>166.036</v>
          </cell>
          <cell r="AA85">
            <v>222.452</v>
          </cell>
          <cell r="AB85">
            <v>281.066</v>
          </cell>
        </row>
        <row r="86">
          <cell r="A86">
            <v>15</v>
          </cell>
          <cell r="B86" t="str">
            <v>Sulawesi Selatan &amp; Tenggara</v>
          </cell>
          <cell r="C86">
            <v>1465.772</v>
          </cell>
          <cell r="D86">
            <v>116.328</v>
          </cell>
          <cell r="E86">
            <v>112.733</v>
          </cell>
          <cell r="F86">
            <v>121.636</v>
          </cell>
          <cell r="G86">
            <v>117.886</v>
          </cell>
          <cell r="H86">
            <v>122.043</v>
          </cell>
          <cell r="I86">
            <v>116.86</v>
          </cell>
          <cell r="J86">
            <v>121.071</v>
          </cell>
          <cell r="K86">
            <v>122.727</v>
          </cell>
          <cell r="L86">
            <v>121.575</v>
          </cell>
          <cell r="M86">
            <v>131.525</v>
          </cell>
          <cell r="N86">
            <v>127.498</v>
          </cell>
          <cell r="O86">
            <v>133.89</v>
          </cell>
          <cell r="Q86">
            <v>116.328</v>
          </cell>
          <cell r="R86">
            <v>229.061</v>
          </cell>
          <cell r="S86">
            <v>350.697</v>
          </cell>
          <cell r="T86">
            <v>468.58299999999997</v>
          </cell>
          <cell r="U86">
            <v>590.626</v>
          </cell>
          <cell r="V86">
            <v>707.486</v>
          </cell>
          <cell r="W86">
            <v>828.557</v>
          </cell>
          <cell r="X86">
            <v>951.284</v>
          </cell>
          <cell r="Y86">
            <v>1072.859</v>
          </cell>
          <cell r="Z86">
            <v>1204.384</v>
          </cell>
          <cell r="AA86">
            <v>1331.882</v>
          </cell>
          <cell r="AB86">
            <v>1465.772</v>
          </cell>
        </row>
        <row r="87">
          <cell r="A87">
            <v>16</v>
          </cell>
          <cell r="B87" t="str">
            <v>Maluku &amp; Maluku Utara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</row>
        <row r="88">
          <cell r="A88">
            <v>17</v>
          </cell>
          <cell r="B88" t="str">
            <v>Papua</v>
          </cell>
          <cell r="C88">
            <v>2842.948512295082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1594.014</v>
          </cell>
          <cell r="K88">
            <v>269.225</v>
          </cell>
          <cell r="L88">
            <v>229.08676229508197</v>
          </cell>
          <cell r="M88">
            <v>236.722987704918</v>
          </cell>
          <cell r="N88">
            <v>229.08676229508197</v>
          </cell>
          <cell r="O88">
            <v>284.813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1594.014</v>
          </cell>
          <cell r="X88">
            <v>1863.239</v>
          </cell>
          <cell r="Y88">
            <v>2092.325762295082</v>
          </cell>
          <cell r="Z88">
            <v>2329.04875</v>
          </cell>
          <cell r="AA88">
            <v>2558.1355122950818</v>
          </cell>
          <cell r="AB88">
            <v>2842.948512295082</v>
          </cell>
        </row>
        <row r="89">
          <cell r="A89">
            <v>18</v>
          </cell>
          <cell r="B89" t="str">
            <v>Nusa Tenggara Timur</v>
          </cell>
          <cell r="C89">
            <v>25.28962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7.9918700000000005</v>
          </cell>
          <cell r="J89">
            <v>6.267</v>
          </cell>
          <cell r="K89">
            <v>2.1136</v>
          </cell>
          <cell r="L89">
            <v>2.12415</v>
          </cell>
          <cell r="M89">
            <v>2.275</v>
          </cell>
          <cell r="N89">
            <v>2.305</v>
          </cell>
          <cell r="O89">
            <v>2.213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7.9918700000000005</v>
          </cell>
          <cell r="W89">
            <v>14.258870000000002</v>
          </cell>
          <cell r="X89">
            <v>16.37247</v>
          </cell>
          <cell r="Y89">
            <v>18.49662</v>
          </cell>
          <cell r="Z89">
            <v>20.77162</v>
          </cell>
          <cell r="AA89">
            <v>23.07662</v>
          </cell>
          <cell r="AB89">
            <v>25.28962</v>
          </cell>
        </row>
        <row r="90">
          <cell r="A90">
            <v>19</v>
          </cell>
          <cell r="B90" t="str">
            <v>Nusa Tenggara Barat</v>
          </cell>
          <cell r="C90">
            <v>140.038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78.91700000000002</v>
          </cell>
          <cell r="K90">
            <v>11.907</v>
          </cell>
          <cell r="L90">
            <v>11.664</v>
          </cell>
          <cell r="M90">
            <v>12.877</v>
          </cell>
          <cell r="N90">
            <v>12.419</v>
          </cell>
          <cell r="O90">
            <v>12.254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78.91700000000002</v>
          </cell>
          <cell r="X90">
            <v>90.82400000000001</v>
          </cell>
          <cell r="Y90">
            <v>102.48800000000001</v>
          </cell>
          <cell r="Z90">
            <v>115.36500000000001</v>
          </cell>
          <cell r="AA90">
            <v>127.784</v>
          </cell>
          <cell r="AB90">
            <v>140.038</v>
          </cell>
        </row>
        <row r="91">
          <cell r="A91">
            <v>20</v>
          </cell>
          <cell r="B91" t="str">
            <v>Bali</v>
          </cell>
          <cell r="C91">
            <v>41198.67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13228.51</v>
          </cell>
          <cell r="J91">
            <v>3856.36</v>
          </cell>
          <cell r="K91">
            <v>3718.5</v>
          </cell>
          <cell r="L91">
            <v>4263.75</v>
          </cell>
          <cell r="M91">
            <v>4247.57</v>
          </cell>
          <cell r="N91">
            <v>5178.82</v>
          </cell>
          <cell r="O91">
            <v>6705.16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13228.51</v>
          </cell>
          <cell r="W91">
            <v>17084.87</v>
          </cell>
          <cell r="X91">
            <v>20803.37</v>
          </cell>
          <cell r="Y91">
            <v>25067.12</v>
          </cell>
          <cell r="Z91">
            <v>29314.69</v>
          </cell>
          <cell r="AA91">
            <v>34493.509999999995</v>
          </cell>
          <cell r="AB91">
            <v>41198.67</v>
          </cell>
        </row>
        <row r="92">
          <cell r="A92">
            <v>21</v>
          </cell>
          <cell r="B92" t="str">
            <v>Jawa Timur</v>
          </cell>
          <cell r="C92">
            <v>153433.79499999998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67999.923</v>
          </cell>
          <cell r="K92">
            <v>10001.929</v>
          </cell>
          <cell r="L92">
            <v>7405.854</v>
          </cell>
          <cell r="M92">
            <v>29578.142</v>
          </cell>
          <cell r="N92">
            <v>17155</v>
          </cell>
          <cell r="O92">
            <v>21292.947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67999.923</v>
          </cell>
          <cell r="X92">
            <v>78001.852</v>
          </cell>
          <cell r="Y92">
            <v>85407.706</v>
          </cell>
          <cell r="Z92">
            <v>114985.848</v>
          </cell>
          <cell r="AA92">
            <v>132140.848</v>
          </cell>
          <cell r="AB92">
            <v>153433.79499999998</v>
          </cell>
        </row>
        <row r="93">
          <cell r="A93">
            <v>22</v>
          </cell>
          <cell r="B93" t="str">
            <v>Jawa Tengah &amp; Yogyakarta</v>
          </cell>
          <cell r="C93">
            <v>93061.75592</v>
          </cell>
          <cell r="D93">
            <v>10132.86925</v>
          </cell>
          <cell r="E93">
            <v>6654.50907</v>
          </cell>
          <cell r="F93">
            <v>5051.37502</v>
          </cell>
          <cell r="G93">
            <v>7206.857350000002</v>
          </cell>
          <cell r="H93">
            <v>7303.38172</v>
          </cell>
          <cell r="I93">
            <v>7526.60478</v>
          </cell>
          <cell r="J93">
            <v>9947.59808</v>
          </cell>
          <cell r="K93">
            <v>9965.3093</v>
          </cell>
          <cell r="L93">
            <v>5165.11310000001</v>
          </cell>
          <cell r="M93">
            <v>9047.04469</v>
          </cell>
          <cell r="N93">
            <v>7597.90623</v>
          </cell>
          <cell r="O93">
            <v>7463.18733</v>
          </cell>
          <cell r="Q93">
            <v>10132.86925</v>
          </cell>
          <cell r="R93">
            <v>16787.37832</v>
          </cell>
          <cell r="S93">
            <v>21838.75334</v>
          </cell>
          <cell r="T93">
            <v>29045.61069</v>
          </cell>
          <cell r="U93">
            <v>36348.99241</v>
          </cell>
          <cell r="V93">
            <v>43875.59719</v>
          </cell>
          <cell r="W93">
            <v>53823.19527</v>
          </cell>
          <cell r="X93">
            <v>63788.50457</v>
          </cell>
          <cell r="Y93">
            <v>68953.61767</v>
          </cell>
          <cell r="Z93">
            <v>78000.66236</v>
          </cell>
          <cell r="AA93">
            <v>85598.56859</v>
          </cell>
          <cell r="AB93">
            <v>93061.75592</v>
          </cell>
        </row>
        <row r="94">
          <cell r="A94">
            <v>23</v>
          </cell>
          <cell r="B94" t="str">
            <v>Jawa Barat &amp;  Banten</v>
          </cell>
          <cell r="C94">
            <v>362250.9990000001</v>
          </cell>
          <cell r="D94">
            <v>43458.73</v>
          </cell>
          <cell r="E94">
            <v>26577.397</v>
          </cell>
          <cell r="F94">
            <v>44036.246</v>
          </cell>
          <cell r="G94">
            <v>47843.682</v>
          </cell>
          <cell r="H94">
            <v>41208.818</v>
          </cell>
          <cell r="I94">
            <v>-3283.84</v>
          </cell>
          <cell r="J94">
            <v>35852.845</v>
          </cell>
          <cell r="K94">
            <v>30446.837000000007</v>
          </cell>
          <cell r="L94">
            <v>4988</v>
          </cell>
          <cell r="M94">
            <v>24590.299173409738</v>
          </cell>
          <cell r="N94">
            <v>6698.268826590343</v>
          </cell>
          <cell r="O94">
            <v>59833.716</v>
          </cell>
          <cell r="Q94">
            <v>43458.73</v>
          </cell>
          <cell r="R94">
            <v>70036.12700000001</v>
          </cell>
          <cell r="S94">
            <v>114072.373</v>
          </cell>
          <cell r="T94">
            <v>161916.055</v>
          </cell>
          <cell r="U94">
            <v>203124.873</v>
          </cell>
          <cell r="V94">
            <v>199841.033</v>
          </cell>
          <cell r="W94">
            <v>235693.878</v>
          </cell>
          <cell r="X94">
            <v>266140.715</v>
          </cell>
          <cell r="Y94">
            <v>271128.715</v>
          </cell>
          <cell r="Z94">
            <v>295719.0141734098</v>
          </cell>
          <cell r="AA94">
            <v>302417.2830000001</v>
          </cell>
          <cell r="AB94">
            <v>362250.9990000001</v>
          </cell>
        </row>
        <row r="95">
          <cell r="A95">
            <v>24</v>
          </cell>
          <cell r="B95" t="str">
            <v>Jaya &amp; Tangerang</v>
          </cell>
          <cell r="C95">
            <v>923268.8631042925</v>
          </cell>
          <cell r="D95">
            <v>65315.546</v>
          </cell>
          <cell r="E95">
            <v>64827.634</v>
          </cell>
          <cell r="F95">
            <v>74650.327</v>
          </cell>
          <cell r="G95">
            <v>77264.009</v>
          </cell>
          <cell r="H95">
            <v>95879.913</v>
          </cell>
          <cell r="I95">
            <v>74592.91361842105</v>
          </cell>
          <cell r="J95">
            <v>76874.011</v>
          </cell>
          <cell r="K95">
            <v>82263.065</v>
          </cell>
          <cell r="L95">
            <v>75205.01048587145</v>
          </cell>
          <cell r="M95">
            <v>102477.17</v>
          </cell>
          <cell r="N95">
            <v>68646.11</v>
          </cell>
          <cell r="O95">
            <v>65273.154</v>
          </cell>
          <cell r="Q95">
            <v>65315.546</v>
          </cell>
          <cell r="R95">
            <v>130143.18</v>
          </cell>
          <cell r="S95">
            <v>204793.50699999998</v>
          </cell>
          <cell r="T95">
            <v>282057.516</v>
          </cell>
          <cell r="U95">
            <v>377937.429</v>
          </cell>
          <cell r="V95">
            <v>452530.34261842107</v>
          </cell>
          <cell r="W95">
            <v>529404.3536184211</v>
          </cell>
          <cell r="X95">
            <v>611667.4186184211</v>
          </cell>
          <cell r="Y95">
            <v>686872.4291042925</v>
          </cell>
          <cell r="Z95">
            <v>789349.5991042926</v>
          </cell>
          <cell r="AA95">
            <v>857995.7091042926</v>
          </cell>
          <cell r="AB95">
            <v>923268.8631042925</v>
          </cell>
        </row>
        <row r="96">
          <cell r="A96">
            <v>25</v>
          </cell>
          <cell r="B96" t="str">
            <v>P3B</v>
          </cell>
          <cell r="C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A97">
            <v>26</v>
          </cell>
          <cell r="B97" t="str">
            <v>Batam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A98">
            <v>27</v>
          </cell>
          <cell r="B98" t="str">
            <v>Tarakan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A99">
            <v>28</v>
          </cell>
          <cell r="B99" t="str">
            <v>Indonesia Power</v>
          </cell>
          <cell r="C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A100">
            <v>29</v>
          </cell>
          <cell r="B100" t="str">
            <v>PJB</v>
          </cell>
          <cell r="C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A101">
            <v>30</v>
          </cell>
          <cell r="B101" t="str">
            <v>Muaratawar</v>
          </cell>
          <cell r="C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</row>
        <row r="104">
          <cell r="A104">
            <v>1</v>
          </cell>
          <cell r="B104" t="str">
            <v>Konsolidasi</v>
          </cell>
          <cell r="C104">
            <v>192052.174</v>
          </cell>
          <cell r="D104">
            <v>16500.353</v>
          </cell>
          <cell r="E104">
            <v>16513.739</v>
          </cell>
          <cell r="F104">
            <v>16611.95</v>
          </cell>
          <cell r="G104">
            <v>15481.67093945892</v>
          </cell>
          <cell r="H104">
            <v>17850.33406054108</v>
          </cell>
          <cell r="I104">
            <v>16811.319</v>
          </cell>
          <cell r="J104">
            <v>18014.758</v>
          </cell>
          <cell r="K104">
            <v>15584.056</v>
          </cell>
          <cell r="L104">
            <v>11712.259000000002</v>
          </cell>
          <cell r="M104">
            <v>13664.612000000001</v>
          </cell>
          <cell r="N104">
            <v>13686.424999999992</v>
          </cell>
          <cell r="O104">
            <v>19620.698</v>
          </cell>
          <cell r="Q104">
            <v>16500.353</v>
          </cell>
          <cell r="R104">
            <v>33014.092000000004</v>
          </cell>
          <cell r="S104">
            <v>49626.042</v>
          </cell>
          <cell r="T104">
            <v>65107.71293945892</v>
          </cell>
          <cell r="U104">
            <v>82958.047</v>
          </cell>
          <cell r="V104">
            <v>99769.36600000001</v>
          </cell>
          <cell r="W104">
            <v>117784.12400000001</v>
          </cell>
          <cell r="X104">
            <v>133368.18000000002</v>
          </cell>
          <cell r="Y104">
            <v>145080.439</v>
          </cell>
          <cell r="Z104">
            <v>158745.051</v>
          </cell>
          <cell r="AA104">
            <v>172431.476</v>
          </cell>
          <cell r="AB104">
            <v>192052.174</v>
          </cell>
        </row>
        <row r="105">
          <cell r="A105">
            <v>2</v>
          </cell>
          <cell r="B105" t="str">
            <v>Nanggroe Aceh Darussalam</v>
          </cell>
          <cell r="C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A106">
            <v>3</v>
          </cell>
          <cell r="B106" t="str">
            <v>Sumatera Utara</v>
          </cell>
          <cell r="C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A107">
            <v>4</v>
          </cell>
          <cell r="B107" t="str">
            <v>Riau</v>
          </cell>
          <cell r="C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>
            <v>5</v>
          </cell>
          <cell r="B108" t="str">
            <v>Sumatera Barat</v>
          </cell>
          <cell r="C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A109">
            <v>6</v>
          </cell>
          <cell r="B109" t="str">
            <v>S2JB</v>
          </cell>
          <cell r="C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A110">
            <v>7</v>
          </cell>
          <cell r="B110" t="str">
            <v>Lampung</v>
          </cell>
          <cell r="C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A111">
            <v>8</v>
          </cell>
          <cell r="B111" t="str">
            <v>Bangka Belitung</v>
          </cell>
          <cell r="C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A112">
            <v>9</v>
          </cell>
          <cell r="B112" t="str">
            <v>Kitlur Sumbagut</v>
          </cell>
          <cell r="C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A113">
            <v>10</v>
          </cell>
          <cell r="B113" t="str">
            <v>Kitlur Sumbagsel</v>
          </cell>
          <cell r="C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A114">
            <v>11</v>
          </cell>
          <cell r="B114" t="str">
            <v>Kalimantan Barat</v>
          </cell>
          <cell r="C114">
            <v>1710.1899999999998</v>
          </cell>
          <cell r="D114">
            <v>87.516</v>
          </cell>
          <cell r="E114">
            <v>119.32</v>
          </cell>
          <cell r="F114">
            <v>94.138</v>
          </cell>
          <cell r="G114">
            <v>166.052</v>
          </cell>
          <cell r="H114">
            <v>157.533</v>
          </cell>
          <cell r="I114">
            <v>73.63099999999986</v>
          </cell>
          <cell r="J114">
            <v>144</v>
          </cell>
          <cell r="K114">
            <v>187.7</v>
          </cell>
          <cell r="L114">
            <v>151</v>
          </cell>
          <cell r="M114">
            <v>184.6</v>
          </cell>
          <cell r="N114">
            <v>174.25</v>
          </cell>
          <cell r="O114">
            <v>170.45</v>
          </cell>
          <cell r="Q114">
            <v>87.516</v>
          </cell>
          <cell r="R114">
            <v>206.836</v>
          </cell>
          <cell r="S114">
            <v>300.97400000000005</v>
          </cell>
          <cell r="T114">
            <v>467.02600000000007</v>
          </cell>
          <cell r="U114">
            <v>624.5590000000001</v>
          </cell>
          <cell r="V114">
            <v>698.1899999999999</v>
          </cell>
          <cell r="W114">
            <v>842.1899999999999</v>
          </cell>
          <cell r="X114">
            <v>1029.8899999999999</v>
          </cell>
          <cell r="Y114">
            <v>1180.8899999999999</v>
          </cell>
          <cell r="Z114">
            <v>1365.4899999999998</v>
          </cell>
          <cell r="AA114">
            <v>1539.7399999999998</v>
          </cell>
          <cell r="AB114">
            <v>1710.1899999999998</v>
          </cell>
        </row>
        <row r="115">
          <cell r="A115">
            <v>12</v>
          </cell>
          <cell r="B115" t="str">
            <v>Kalimantan Selatan &amp; Tengah</v>
          </cell>
          <cell r="C115">
            <v>14335.395999999999</v>
          </cell>
          <cell r="D115">
            <v>1265.885</v>
          </cell>
          <cell r="E115">
            <v>1036.13</v>
          </cell>
          <cell r="F115">
            <v>1642.785</v>
          </cell>
          <cell r="G115">
            <v>431.13099999999974</v>
          </cell>
          <cell r="H115">
            <v>1036.682</v>
          </cell>
          <cell r="I115">
            <v>1014.12</v>
          </cell>
          <cell r="J115">
            <v>2050.9740000000024</v>
          </cell>
          <cell r="K115">
            <v>1044.464</v>
          </cell>
          <cell r="L115">
            <v>1328.202</v>
          </cell>
          <cell r="M115">
            <v>1482.8920000000016</v>
          </cell>
          <cell r="N115">
            <v>835.0339999999961</v>
          </cell>
          <cell r="O115">
            <v>1167.097</v>
          </cell>
          <cell r="Q115">
            <v>1265.885</v>
          </cell>
          <cell r="R115">
            <v>2302.0150000000003</v>
          </cell>
          <cell r="S115">
            <v>3944.8</v>
          </cell>
          <cell r="T115">
            <v>4375.931</v>
          </cell>
          <cell r="U115">
            <v>5412.612999999999</v>
          </cell>
          <cell r="V115">
            <v>6426.732999999999</v>
          </cell>
          <cell r="W115">
            <v>8477.707000000002</v>
          </cell>
          <cell r="X115">
            <v>9522.171000000002</v>
          </cell>
          <cell r="Y115">
            <v>10850.373000000001</v>
          </cell>
          <cell r="Z115">
            <v>12333.265000000003</v>
          </cell>
          <cell r="AA115">
            <v>13168.298999999999</v>
          </cell>
          <cell r="AB115">
            <v>14335.395999999999</v>
          </cell>
        </row>
        <row r="116">
          <cell r="A116">
            <v>13</v>
          </cell>
          <cell r="B116" t="str">
            <v>Kalimantan Timur</v>
          </cell>
          <cell r="C116">
            <v>22421.34</v>
          </cell>
          <cell r="D116">
            <v>1932.094</v>
          </cell>
          <cell r="E116">
            <v>2132.979</v>
          </cell>
          <cell r="F116">
            <v>2259.547</v>
          </cell>
          <cell r="G116">
            <v>1830.6119394589196</v>
          </cell>
          <cell r="H116">
            <v>2425.6670605410814</v>
          </cell>
          <cell r="I116">
            <v>1393.125</v>
          </cell>
          <cell r="J116">
            <v>1493.834</v>
          </cell>
          <cell r="K116">
            <v>2408.4030000000002</v>
          </cell>
          <cell r="L116">
            <v>1605.95</v>
          </cell>
          <cell r="M116">
            <v>1707.521</v>
          </cell>
          <cell r="N116">
            <v>1572.8919999999976</v>
          </cell>
          <cell r="O116">
            <v>1658.716</v>
          </cell>
          <cell r="Q116">
            <v>1932.094</v>
          </cell>
          <cell r="R116">
            <v>4065.073</v>
          </cell>
          <cell r="S116">
            <v>6324.62</v>
          </cell>
          <cell r="T116">
            <v>8155.231939458919</v>
          </cell>
          <cell r="U116">
            <v>10580.899000000001</v>
          </cell>
          <cell r="V116">
            <v>11974.024000000001</v>
          </cell>
          <cell r="W116">
            <v>13467.858000000002</v>
          </cell>
          <cell r="X116">
            <v>15876.261000000002</v>
          </cell>
          <cell r="Y116">
            <v>17482.211000000003</v>
          </cell>
          <cell r="Z116">
            <v>19189.732000000004</v>
          </cell>
          <cell r="AA116">
            <v>20762.624</v>
          </cell>
          <cell r="AB116">
            <v>22421.34</v>
          </cell>
        </row>
        <row r="117">
          <cell r="A117">
            <v>14</v>
          </cell>
          <cell r="B117" t="str">
            <v>Sulawesi Utara, Tengah &amp; Gorontalo</v>
          </cell>
          <cell r="C117">
            <v>18958.656</v>
          </cell>
          <cell r="D117">
            <v>1426.999</v>
          </cell>
          <cell r="E117">
            <v>1591.41</v>
          </cell>
          <cell r="F117">
            <v>1520.33</v>
          </cell>
          <cell r="G117">
            <v>1721.246</v>
          </cell>
          <cell r="H117">
            <v>1892.895</v>
          </cell>
          <cell r="I117">
            <v>1953.973</v>
          </cell>
          <cell r="J117">
            <v>2094.5</v>
          </cell>
          <cell r="K117">
            <v>1452.284</v>
          </cell>
          <cell r="L117">
            <v>1130.806</v>
          </cell>
          <cell r="M117">
            <v>1912.601</v>
          </cell>
          <cell r="N117">
            <v>1130.806</v>
          </cell>
          <cell r="O117">
            <v>1130.806</v>
          </cell>
          <cell r="Q117">
            <v>1426.999</v>
          </cell>
          <cell r="R117">
            <v>3018.409</v>
          </cell>
          <cell r="S117">
            <v>4538.739</v>
          </cell>
          <cell r="T117">
            <v>6259.985</v>
          </cell>
          <cell r="U117">
            <v>8152.879999999999</v>
          </cell>
          <cell r="V117">
            <v>10106.853</v>
          </cell>
          <cell r="W117">
            <v>12201.353</v>
          </cell>
          <cell r="X117">
            <v>13653.636999999999</v>
          </cell>
          <cell r="Y117">
            <v>14784.443</v>
          </cell>
          <cell r="Z117">
            <v>16697.043999999998</v>
          </cell>
          <cell r="AA117">
            <v>17827.85</v>
          </cell>
          <cell r="AB117">
            <v>18958.656</v>
          </cell>
        </row>
        <row r="118">
          <cell r="A118">
            <v>15</v>
          </cell>
          <cell r="B118" t="str">
            <v>Sulawesi Selatan &amp; Tenggara</v>
          </cell>
          <cell r="C118">
            <v>132978.722</v>
          </cell>
          <cell r="D118">
            <v>11425.859</v>
          </cell>
          <cell r="E118">
            <v>11310.9</v>
          </cell>
          <cell r="F118">
            <v>10850.15</v>
          </cell>
          <cell r="G118">
            <v>11131.63</v>
          </cell>
          <cell r="H118">
            <v>11946.557</v>
          </cell>
          <cell r="I118">
            <v>12262.47</v>
          </cell>
          <cell r="J118">
            <v>12219.58</v>
          </cell>
          <cell r="K118">
            <v>10491.205</v>
          </cell>
          <cell r="L118">
            <v>7496.301</v>
          </cell>
          <cell r="M118">
            <v>8376.998</v>
          </cell>
          <cell r="N118">
            <v>9973.443</v>
          </cell>
          <cell r="O118">
            <v>15493.629</v>
          </cell>
          <cell r="Q118">
            <v>11425.859</v>
          </cell>
          <cell r="R118">
            <v>22736.759</v>
          </cell>
          <cell r="S118">
            <v>33586.909</v>
          </cell>
          <cell r="T118">
            <v>44718.539</v>
          </cell>
          <cell r="U118">
            <v>56665.096</v>
          </cell>
          <cell r="V118">
            <v>68927.56599999999</v>
          </cell>
          <cell r="W118">
            <v>81147.146</v>
          </cell>
          <cell r="X118">
            <v>91638.351</v>
          </cell>
          <cell r="Y118">
            <v>99134.652</v>
          </cell>
          <cell r="Z118">
            <v>107511.65</v>
          </cell>
          <cell r="AA118">
            <v>117485.093</v>
          </cell>
          <cell r="AB118">
            <v>132978.722</v>
          </cell>
        </row>
        <row r="119">
          <cell r="A119">
            <v>16</v>
          </cell>
          <cell r="B119" t="str">
            <v>Maluku &amp; Maluku Utara</v>
          </cell>
          <cell r="C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A120">
            <v>17</v>
          </cell>
          <cell r="B120" t="str">
            <v>Papua</v>
          </cell>
          <cell r="C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A121">
            <v>18</v>
          </cell>
          <cell r="B121" t="str">
            <v>Nusa Tenggara Timur</v>
          </cell>
          <cell r="C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A122">
            <v>19</v>
          </cell>
          <cell r="B122" t="str">
            <v>Nusa Tenggara Barat</v>
          </cell>
          <cell r="C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A123">
            <v>20</v>
          </cell>
          <cell r="B123" t="str">
            <v>Bali</v>
          </cell>
          <cell r="C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A124">
            <v>21</v>
          </cell>
          <cell r="B124" t="str">
            <v>Jawa Timur</v>
          </cell>
          <cell r="C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A125">
            <v>22</v>
          </cell>
          <cell r="B125" t="str">
            <v>Jawa Tengah &amp; Yogyakarta</v>
          </cell>
          <cell r="C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A126">
            <v>23</v>
          </cell>
          <cell r="B126" t="str">
            <v>Jawa Barat &amp;  Banten</v>
          </cell>
          <cell r="C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A127">
            <v>24</v>
          </cell>
          <cell r="B127" t="str">
            <v>Jaya &amp; Tangerang</v>
          </cell>
          <cell r="C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A128">
            <v>25</v>
          </cell>
          <cell r="B128" t="str">
            <v>P3B</v>
          </cell>
          <cell r="C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A129">
            <v>26</v>
          </cell>
          <cell r="B129" t="str">
            <v>Batam</v>
          </cell>
          <cell r="C129">
            <v>1647.87</v>
          </cell>
          <cell r="D129">
            <v>362</v>
          </cell>
          <cell r="E129">
            <v>323</v>
          </cell>
          <cell r="F129">
            <v>245</v>
          </cell>
          <cell r="G129">
            <v>201</v>
          </cell>
          <cell r="H129">
            <v>391</v>
          </cell>
          <cell r="I129">
            <v>114</v>
          </cell>
          <cell r="J129">
            <v>11.87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Q129">
            <v>362</v>
          </cell>
          <cell r="R129">
            <v>685</v>
          </cell>
          <cell r="S129">
            <v>930</v>
          </cell>
          <cell r="T129">
            <v>1131</v>
          </cell>
          <cell r="U129">
            <v>1522</v>
          </cell>
          <cell r="V129">
            <v>1636</v>
          </cell>
          <cell r="W129">
            <v>1647.87</v>
          </cell>
          <cell r="X129">
            <v>1647.87</v>
          </cell>
          <cell r="Y129">
            <v>1647.87</v>
          </cell>
          <cell r="Z129">
            <v>1647.87</v>
          </cell>
          <cell r="AA129">
            <v>1647.87</v>
          </cell>
          <cell r="AB129">
            <v>1647.87</v>
          </cell>
        </row>
        <row r="130">
          <cell r="A130">
            <v>27</v>
          </cell>
          <cell r="B130" t="str">
            <v>Tarakan</v>
          </cell>
          <cell r="C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A131">
            <v>28</v>
          </cell>
          <cell r="B131" t="str">
            <v>Indonesia Power</v>
          </cell>
          <cell r="C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A132">
            <v>29</v>
          </cell>
          <cell r="B132" t="str">
            <v>PJB</v>
          </cell>
          <cell r="C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A133">
            <v>30</v>
          </cell>
          <cell r="B133" t="str">
            <v>Muaratawar</v>
          </cell>
          <cell r="C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</row>
      </sheetData>
      <sheetData sheetId="7" refreshError="1">
        <row r="1">
          <cell r="S1">
            <v>19</v>
          </cell>
        </row>
        <row r="59">
          <cell r="A59">
            <v>1</v>
          </cell>
          <cell r="B59" t="str">
            <v>Konsolidasi</v>
          </cell>
          <cell r="E59">
            <v>147753.234</v>
          </cell>
          <cell r="F59">
            <v>10178.322999999999</v>
          </cell>
          <cell r="G59">
            <v>10934.426</v>
          </cell>
          <cell r="H59">
            <v>10642.66</v>
          </cell>
          <cell r="I59">
            <v>11193.185</v>
          </cell>
          <cell r="J59">
            <v>13346.913</v>
          </cell>
          <cell r="K59">
            <v>16791.092</v>
          </cell>
          <cell r="L59">
            <v>15512.347000000002</v>
          </cell>
          <cell r="M59">
            <v>12469.174000000003</v>
          </cell>
          <cell r="N59">
            <v>12945.358</v>
          </cell>
          <cell r="O59">
            <v>14593.096000000001</v>
          </cell>
          <cell r="P59">
            <v>9020.065</v>
          </cell>
          <cell r="Q59">
            <v>10126.595</v>
          </cell>
          <cell r="S59">
            <v>10178.322999999999</v>
          </cell>
          <cell r="T59">
            <v>21112.748999999996</v>
          </cell>
          <cell r="U59">
            <v>31755.408999999996</v>
          </cell>
          <cell r="V59">
            <v>42948.594</v>
          </cell>
          <cell r="W59">
            <v>56295.507</v>
          </cell>
          <cell r="X59">
            <v>73086.599</v>
          </cell>
          <cell r="Y59">
            <v>88598.946</v>
          </cell>
          <cell r="Z59">
            <v>101068.12</v>
          </cell>
          <cell r="AA59">
            <v>114013.478</v>
          </cell>
          <cell r="AB59">
            <v>128606.57400000001</v>
          </cell>
          <cell r="AC59">
            <v>137626.639</v>
          </cell>
          <cell r="AD59">
            <v>147753.234</v>
          </cell>
        </row>
        <row r="60">
          <cell r="A60">
            <v>2</v>
          </cell>
          <cell r="B60" t="str">
            <v>Nanggroe Aceh Darussalam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</row>
        <row r="61">
          <cell r="A61">
            <v>3</v>
          </cell>
          <cell r="B61" t="str">
            <v>Sumatera Utara</v>
          </cell>
          <cell r="E61">
            <v>47547.155999999995</v>
          </cell>
          <cell r="F61">
            <v>3900.575</v>
          </cell>
          <cell r="G61">
            <v>3851.908</v>
          </cell>
          <cell r="H61">
            <v>3937.1270000000004</v>
          </cell>
          <cell r="I61">
            <v>3966.026</v>
          </cell>
          <cell r="J61">
            <v>4074.952</v>
          </cell>
          <cell r="K61">
            <v>3995.199</v>
          </cell>
          <cell r="L61">
            <v>4167.544</v>
          </cell>
          <cell r="M61">
            <v>4309.6179999999995</v>
          </cell>
          <cell r="N61">
            <v>4050.262000000054</v>
          </cell>
          <cell r="O61">
            <v>4097.893</v>
          </cell>
          <cell r="P61">
            <v>3676.549999999944</v>
          </cell>
          <cell r="Q61">
            <v>3519.5020000000004</v>
          </cell>
          <cell r="S61">
            <v>3900.575</v>
          </cell>
          <cell r="T61">
            <v>7752.483</v>
          </cell>
          <cell r="U61">
            <v>11689.61</v>
          </cell>
          <cell r="V61">
            <v>15655.636</v>
          </cell>
          <cell r="W61">
            <v>19730.588</v>
          </cell>
          <cell r="X61">
            <v>23725.787</v>
          </cell>
          <cell r="Y61">
            <v>27893.331</v>
          </cell>
          <cell r="Z61">
            <v>32202.948999999997</v>
          </cell>
          <cell r="AA61">
            <v>36253.211000000054</v>
          </cell>
          <cell r="AB61">
            <v>40351.10400000005</v>
          </cell>
          <cell r="AC61">
            <v>44027.653999999995</v>
          </cell>
          <cell r="AD61">
            <v>47547.155999999995</v>
          </cell>
        </row>
        <row r="62">
          <cell r="A62">
            <v>4</v>
          </cell>
          <cell r="B62" t="str">
            <v>Riau</v>
          </cell>
          <cell r="E62">
            <v>5049.17</v>
          </cell>
          <cell r="F62">
            <v>455.9</v>
          </cell>
          <cell r="G62">
            <v>404.3</v>
          </cell>
          <cell r="H62">
            <v>436.28</v>
          </cell>
          <cell r="I62">
            <v>391.7</v>
          </cell>
          <cell r="J62">
            <v>391.7</v>
          </cell>
          <cell r="K62">
            <v>413.28</v>
          </cell>
          <cell r="L62">
            <v>451.84</v>
          </cell>
          <cell r="M62">
            <v>474.88</v>
          </cell>
          <cell r="N62">
            <v>482.72</v>
          </cell>
          <cell r="O62">
            <v>480</v>
          </cell>
          <cell r="P62">
            <v>332.65</v>
          </cell>
          <cell r="Q62">
            <v>333.92</v>
          </cell>
          <cell r="S62">
            <v>455.9</v>
          </cell>
          <cell r="T62">
            <v>860.2</v>
          </cell>
          <cell r="U62">
            <v>1296.48</v>
          </cell>
          <cell r="V62">
            <v>1688.18</v>
          </cell>
          <cell r="W62">
            <v>2079.88</v>
          </cell>
          <cell r="X62">
            <v>2493.16</v>
          </cell>
          <cell r="Y62">
            <v>2945</v>
          </cell>
          <cell r="Z62">
            <v>3419.88</v>
          </cell>
          <cell r="AA62">
            <v>3902.6000000000004</v>
          </cell>
          <cell r="AB62">
            <v>4382.6</v>
          </cell>
          <cell r="AC62">
            <v>4715.25</v>
          </cell>
          <cell r="AD62">
            <v>5049.17</v>
          </cell>
        </row>
        <row r="63">
          <cell r="A63">
            <v>5</v>
          </cell>
          <cell r="B63" t="str">
            <v>Sumatera Barat</v>
          </cell>
          <cell r="E63">
            <v>14749.062999999998</v>
          </cell>
          <cell r="F63">
            <v>1234.75</v>
          </cell>
          <cell r="G63">
            <v>1154.75</v>
          </cell>
          <cell r="H63">
            <v>1291.55</v>
          </cell>
          <cell r="I63">
            <v>1273.1499999999999</v>
          </cell>
          <cell r="J63">
            <v>1273.1499999999999</v>
          </cell>
          <cell r="K63">
            <v>1169.893</v>
          </cell>
          <cell r="L63">
            <v>1151.12</v>
          </cell>
          <cell r="M63">
            <v>1256.1</v>
          </cell>
          <cell r="N63">
            <v>1276.099999999999</v>
          </cell>
          <cell r="O63">
            <v>1148.96</v>
          </cell>
          <cell r="P63">
            <v>1267.04</v>
          </cell>
          <cell r="Q63">
            <v>1252.5</v>
          </cell>
          <cell r="S63">
            <v>1234.75</v>
          </cell>
          <cell r="T63">
            <v>2389.5</v>
          </cell>
          <cell r="U63">
            <v>3681.05</v>
          </cell>
          <cell r="V63">
            <v>4954.2</v>
          </cell>
          <cell r="W63">
            <v>6227.349999999999</v>
          </cell>
          <cell r="X63">
            <v>7397.2429999999995</v>
          </cell>
          <cell r="Y63">
            <v>8548.363</v>
          </cell>
          <cell r="Z63">
            <v>9804.463</v>
          </cell>
          <cell r="AA63">
            <v>11080.562999999998</v>
          </cell>
          <cell r="AB63">
            <v>12229.522999999997</v>
          </cell>
          <cell r="AC63">
            <v>13496.562999999998</v>
          </cell>
          <cell r="AD63">
            <v>14749.062999999998</v>
          </cell>
        </row>
        <row r="64">
          <cell r="A64">
            <v>6</v>
          </cell>
          <cell r="B64" t="str">
            <v>S2JB</v>
          </cell>
          <cell r="E64">
            <v>2918.6449999999995</v>
          </cell>
          <cell r="F64">
            <v>260.4</v>
          </cell>
          <cell r="G64">
            <v>297.72</v>
          </cell>
          <cell r="H64">
            <v>315.315</v>
          </cell>
          <cell r="I64">
            <v>190.8</v>
          </cell>
          <cell r="J64">
            <v>192.99</v>
          </cell>
          <cell r="K64">
            <v>248.1</v>
          </cell>
          <cell r="L64">
            <v>182.1</v>
          </cell>
          <cell r="M64">
            <v>240.9</v>
          </cell>
          <cell r="N64">
            <v>254.69999999999808</v>
          </cell>
          <cell r="O64">
            <v>263.31</v>
          </cell>
          <cell r="P64">
            <v>240.71000000000203</v>
          </cell>
          <cell r="Q64">
            <v>231.6</v>
          </cell>
          <cell r="S64">
            <v>260.4</v>
          </cell>
          <cell r="T64">
            <v>558.12</v>
          </cell>
          <cell r="U64">
            <v>873.435</v>
          </cell>
          <cell r="V64">
            <v>1064.235</v>
          </cell>
          <cell r="W64">
            <v>1257.225</v>
          </cell>
          <cell r="X64">
            <v>1505.3249999999998</v>
          </cell>
          <cell r="Y64">
            <v>1687.4249999999997</v>
          </cell>
          <cell r="Z64">
            <v>1928.3249999999998</v>
          </cell>
          <cell r="AA64">
            <v>2183.024999999998</v>
          </cell>
          <cell r="AB64">
            <v>2446.3349999999978</v>
          </cell>
          <cell r="AC64">
            <v>2687.0449999999996</v>
          </cell>
          <cell r="AD64">
            <v>2918.6449999999995</v>
          </cell>
        </row>
        <row r="65">
          <cell r="A65">
            <v>7</v>
          </cell>
          <cell r="B65" t="str">
            <v>Lampung</v>
          </cell>
          <cell r="E65">
            <v>100.8</v>
          </cell>
          <cell r="F65">
            <v>18.8</v>
          </cell>
          <cell r="G65">
            <v>82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S65">
            <v>18.8</v>
          </cell>
          <cell r="T65">
            <v>100.8</v>
          </cell>
          <cell r="U65">
            <v>100.8</v>
          </cell>
          <cell r="V65">
            <v>100.8</v>
          </cell>
          <cell r="W65">
            <v>100.8</v>
          </cell>
          <cell r="X65">
            <v>100.8</v>
          </cell>
          <cell r="Y65">
            <v>100.8</v>
          </cell>
          <cell r="Z65">
            <v>100.8</v>
          </cell>
          <cell r="AA65">
            <v>100.8</v>
          </cell>
          <cell r="AB65">
            <v>100.8</v>
          </cell>
          <cell r="AC65">
            <v>100.8</v>
          </cell>
          <cell r="AD65">
            <v>100.8</v>
          </cell>
        </row>
        <row r="66">
          <cell r="A66">
            <v>8</v>
          </cell>
          <cell r="B66" t="str">
            <v>Bangka Belitung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</row>
        <row r="67">
          <cell r="A67">
            <v>9</v>
          </cell>
          <cell r="B67" t="str">
            <v>Kitlur Sumbagut</v>
          </cell>
          <cell r="E67">
            <v>7043848.5077399</v>
          </cell>
          <cell r="F67">
            <v>563279.4092458</v>
          </cell>
          <cell r="G67">
            <v>525806.5484120001</v>
          </cell>
          <cell r="H67">
            <v>589392.1611570998</v>
          </cell>
          <cell r="I67">
            <v>578670.7332337004</v>
          </cell>
          <cell r="J67">
            <v>606007.7566683999</v>
          </cell>
          <cell r="K67">
            <v>588075.2807310999</v>
          </cell>
          <cell r="L67">
            <v>594113.4627999</v>
          </cell>
          <cell r="M67">
            <v>612777.4939408</v>
          </cell>
          <cell r="N67">
            <v>578689.4147485999</v>
          </cell>
          <cell r="O67">
            <v>621779.6099083002</v>
          </cell>
          <cell r="P67">
            <v>574030.7006822</v>
          </cell>
          <cell r="Q67">
            <v>611225.936212</v>
          </cell>
          <cell r="S67">
            <v>563279.4092458</v>
          </cell>
          <cell r="T67">
            <v>1089085.9576578</v>
          </cell>
          <cell r="U67">
            <v>1678478.1188148998</v>
          </cell>
          <cell r="V67">
            <v>2257148.8520486</v>
          </cell>
          <cell r="W67">
            <v>2863156.608717</v>
          </cell>
          <cell r="X67">
            <v>3451231.8894481</v>
          </cell>
          <cell r="Y67">
            <v>4045345.352248</v>
          </cell>
          <cell r="Z67">
            <v>4658122.8461888</v>
          </cell>
          <cell r="AA67">
            <v>5236812.2609374</v>
          </cell>
          <cell r="AB67">
            <v>5858591.870845701</v>
          </cell>
          <cell r="AC67">
            <v>6432622.5715279</v>
          </cell>
          <cell r="AD67">
            <v>7043848.5077399</v>
          </cell>
        </row>
        <row r="68">
          <cell r="A68">
            <v>10</v>
          </cell>
          <cell r="B68" t="str">
            <v>Kitlur Sumbagsel</v>
          </cell>
          <cell r="E68">
            <v>5681828.390799999</v>
          </cell>
          <cell r="F68">
            <v>434083.594</v>
          </cell>
          <cell r="G68">
            <v>415313.014</v>
          </cell>
          <cell r="H68">
            <v>454731.153</v>
          </cell>
          <cell r="I68">
            <v>454481.79300000006</v>
          </cell>
          <cell r="J68">
            <v>480379.6148</v>
          </cell>
          <cell r="K68">
            <v>470364.272</v>
          </cell>
          <cell r="L68">
            <v>483439.703</v>
          </cell>
          <cell r="M68">
            <v>509975.531</v>
          </cell>
          <cell r="N68">
            <v>507716.97200000007</v>
          </cell>
          <cell r="O68">
            <v>520021.33900000004</v>
          </cell>
          <cell r="P68">
            <v>466356.59500000003</v>
          </cell>
          <cell r="Q68">
            <v>484964.81</v>
          </cell>
          <cell r="S68">
            <v>434083.594</v>
          </cell>
          <cell r="T68">
            <v>849396.608</v>
          </cell>
          <cell r="U68">
            <v>1304127.761</v>
          </cell>
          <cell r="V68">
            <v>1758609.554</v>
          </cell>
          <cell r="W68">
            <v>2238989.1688</v>
          </cell>
          <cell r="X68">
            <v>2709353.4408</v>
          </cell>
          <cell r="Y68">
            <v>3192793.1437999997</v>
          </cell>
          <cell r="Z68">
            <v>3702768.6747999997</v>
          </cell>
          <cell r="AA68">
            <v>4210485.6468</v>
          </cell>
          <cell r="AB68">
            <v>4730506.9858</v>
          </cell>
          <cell r="AC68">
            <v>5196863.5808</v>
          </cell>
          <cell r="AD68">
            <v>5681828.390799999</v>
          </cell>
        </row>
        <row r="69">
          <cell r="A69">
            <v>11</v>
          </cell>
          <cell r="B69" t="str">
            <v>Kalimantan Barat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</row>
        <row r="70">
          <cell r="A70">
            <v>12</v>
          </cell>
          <cell r="B70" t="str">
            <v>Kalimantan Selatan &amp; Tengah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</row>
        <row r="71">
          <cell r="A71">
            <v>13</v>
          </cell>
          <cell r="B71" t="str">
            <v>Kalimantan Timur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</row>
        <row r="72">
          <cell r="A72">
            <v>14</v>
          </cell>
          <cell r="B72" t="str">
            <v>Sulawesi Utara, Tengah &amp; Gorontalo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</row>
        <row r="73">
          <cell r="A73">
            <v>15</v>
          </cell>
          <cell r="B73" t="str">
            <v>Sulawesi Selatan &amp; Tenggara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</row>
        <row r="74">
          <cell r="A74">
            <v>16</v>
          </cell>
          <cell r="B74" t="str">
            <v>Maluku &amp; Maluku Utara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</row>
        <row r="75">
          <cell r="A75">
            <v>17</v>
          </cell>
          <cell r="B75" t="str">
            <v>Papua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</row>
        <row r="76">
          <cell r="A76">
            <v>18</v>
          </cell>
          <cell r="B76" t="str">
            <v>Nusa Tenggara Timur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</row>
        <row r="77">
          <cell r="A77">
            <v>19</v>
          </cell>
          <cell r="B77" t="str">
            <v>Nusa Tenggara Barat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</row>
        <row r="78">
          <cell r="A78">
            <v>20</v>
          </cell>
          <cell r="B78" t="str">
            <v>Bali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</row>
        <row r="79">
          <cell r="A79">
            <v>21</v>
          </cell>
          <cell r="B79" t="str">
            <v>Jawa Timur</v>
          </cell>
          <cell r="E79">
            <v>50.480000000000004</v>
          </cell>
          <cell r="F79">
            <v>1.38</v>
          </cell>
          <cell r="G79">
            <v>1.79</v>
          </cell>
          <cell r="H79">
            <v>2.34</v>
          </cell>
          <cell r="I79">
            <v>2.26</v>
          </cell>
          <cell r="J79">
            <v>2.26</v>
          </cell>
          <cell r="K79">
            <v>27.729</v>
          </cell>
          <cell r="L79">
            <v>0.548</v>
          </cell>
          <cell r="M79">
            <v>1.905</v>
          </cell>
          <cell r="N79">
            <v>1.953</v>
          </cell>
          <cell r="O79">
            <v>4.013</v>
          </cell>
          <cell r="P79">
            <v>3.908</v>
          </cell>
          <cell r="Q79">
            <v>0.394</v>
          </cell>
          <cell r="S79">
            <v>1.38</v>
          </cell>
          <cell r="T79">
            <v>3.17</v>
          </cell>
          <cell r="U79">
            <v>5.51</v>
          </cell>
          <cell r="V79">
            <v>7.77</v>
          </cell>
          <cell r="W79">
            <v>10.03</v>
          </cell>
          <cell r="X79">
            <v>37.759</v>
          </cell>
          <cell r="Y79">
            <v>38.307</v>
          </cell>
          <cell r="Z79">
            <v>40.212</v>
          </cell>
          <cell r="AA79">
            <v>42.165000000000006</v>
          </cell>
          <cell r="AB79">
            <v>46.178000000000004</v>
          </cell>
          <cell r="AC79">
            <v>50.086000000000006</v>
          </cell>
          <cell r="AD79">
            <v>50.480000000000004</v>
          </cell>
        </row>
        <row r="80">
          <cell r="A80">
            <v>22</v>
          </cell>
          <cell r="B80" t="str">
            <v>Jawa Tengah &amp; Yogyakarta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</row>
        <row r="81">
          <cell r="A81">
            <v>23</v>
          </cell>
          <cell r="B81" t="str">
            <v>Jawa Barat &amp;  Banten</v>
          </cell>
          <cell r="E81">
            <v>308882.79000000004</v>
          </cell>
          <cell r="F81">
            <v>28398.705999999987</v>
          </cell>
          <cell r="G81">
            <v>21047.744</v>
          </cell>
          <cell r="H81">
            <v>28265.336</v>
          </cell>
          <cell r="I81">
            <v>24683.381</v>
          </cell>
          <cell r="J81">
            <v>25996.569</v>
          </cell>
          <cell r="K81">
            <v>23101.726</v>
          </cell>
          <cell r="L81">
            <v>29419.764</v>
          </cell>
          <cell r="M81">
            <v>26733.634</v>
          </cell>
          <cell r="N81">
            <v>23443.105</v>
          </cell>
          <cell r="O81">
            <v>28149.35</v>
          </cell>
          <cell r="P81">
            <v>22446.9</v>
          </cell>
          <cell r="Q81">
            <v>27196.575</v>
          </cell>
          <cell r="S81">
            <v>28398.705999999987</v>
          </cell>
          <cell r="T81">
            <v>49446.44999999998</v>
          </cell>
          <cell r="U81">
            <v>77711.78599999998</v>
          </cell>
          <cell r="V81">
            <v>102395.16699999999</v>
          </cell>
          <cell r="W81">
            <v>128391.73599999999</v>
          </cell>
          <cell r="X81">
            <v>151493.462</v>
          </cell>
          <cell r="Y81">
            <v>180913.226</v>
          </cell>
          <cell r="Z81">
            <v>207646.86</v>
          </cell>
          <cell r="AA81">
            <v>231089.965</v>
          </cell>
          <cell r="AB81">
            <v>259239.315</v>
          </cell>
          <cell r="AC81">
            <v>281686.215</v>
          </cell>
          <cell r="AD81">
            <v>308882.79000000004</v>
          </cell>
        </row>
        <row r="82">
          <cell r="A82">
            <v>24</v>
          </cell>
          <cell r="B82" t="str">
            <v>Jaya &amp; Tangerang</v>
          </cell>
          <cell r="E82">
            <v>496944.136</v>
          </cell>
          <cell r="F82">
            <v>41852.307000000015</v>
          </cell>
          <cell r="G82">
            <v>32857.805</v>
          </cell>
          <cell r="H82">
            <v>41174.246</v>
          </cell>
          <cell r="I82">
            <v>39367.456</v>
          </cell>
          <cell r="J82">
            <v>40470.374</v>
          </cell>
          <cell r="K82">
            <v>39128.194</v>
          </cell>
          <cell r="L82">
            <v>42324.736</v>
          </cell>
          <cell r="M82">
            <v>40981.997</v>
          </cell>
          <cell r="N82">
            <v>38730.362</v>
          </cell>
          <cell r="O82">
            <v>48890.1</v>
          </cell>
          <cell r="P82">
            <v>43196.685</v>
          </cell>
          <cell r="Q82">
            <v>47969.874</v>
          </cell>
          <cell r="S82">
            <v>41852.307000000015</v>
          </cell>
          <cell r="T82">
            <v>74710.11200000002</v>
          </cell>
          <cell r="U82">
            <v>115884.35800000002</v>
          </cell>
          <cell r="V82">
            <v>155251.814</v>
          </cell>
          <cell r="W82">
            <v>195722.18800000002</v>
          </cell>
          <cell r="X82">
            <v>234850.38200000004</v>
          </cell>
          <cell r="Y82">
            <v>277175.118</v>
          </cell>
          <cell r="Z82">
            <v>318157.115</v>
          </cell>
          <cell r="AA82">
            <v>356887.477</v>
          </cell>
          <cell r="AB82">
            <v>405777.577</v>
          </cell>
          <cell r="AC82">
            <v>448974.262</v>
          </cell>
          <cell r="AD82">
            <v>496944.136</v>
          </cell>
        </row>
        <row r="83">
          <cell r="A83">
            <v>25</v>
          </cell>
          <cell r="B83" t="str">
            <v>P3B</v>
          </cell>
          <cell r="E83">
            <v>90463920.98300001</v>
          </cell>
          <cell r="F83">
            <v>7392330.595000002</v>
          </cell>
          <cell r="G83">
            <v>6877351.333</v>
          </cell>
          <cell r="H83">
            <v>7545537.636999998</v>
          </cell>
          <cell r="I83">
            <v>7334904.541</v>
          </cell>
          <cell r="J83">
            <v>7661281.128</v>
          </cell>
          <cell r="K83">
            <v>7428092.791</v>
          </cell>
          <cell r="L83">
            <v>7647155.653999999</v>
          </cell>
          <cell r="M83">
            <v>7762691.588000001</v>
          </cell>
          <cell r="N83">
            <v>7698970.506000001</v>
          </cell>
          <cell r="O83">
            <v>8190665.791000001</v>
          </cell>
          <cell r="P83">
            <v>7054918.279999999</v>
          </cell>
          <cell r="Q83">
            <v>7870021.138999998</v>
          </cell>
          <cell r="S83">
            <v>7392330.595000002</v>
          </cell>
          <cell r="T83">
            <v>14269681.928000001</v>
          </cell>
          <cell r="U83">
            <v>21815219.564999998</v>
          </cell>
          <cell r="V83">
            <v>29150124.106</v>
          </cell>
          <cell r="W83">
            <v>36811405.234</v>
          </cell>
          <cell r="X83">
            <v>44239498.025</v>
          </cell>
          <cell r="Y83">
            <v>51886653.679</v>
          </cell>
          <cell r="Z83">
            <v>59649345.267</v>
          </cell>
          <cell r="AA83">
            <v>67348315.773</v>
          </cell>
          <cell r="AB83">
            <v>75538981.56400001</v>
          </cell>
          <cell r="AC83">
            <v>82593899.84400001</v>
          </cell>
          <cell r="AD83">
            <v>90463920.98300001</v>
          </cell>
        </row>
        <row r="84">
          <cell r="A84">
            <v>26</v>
          </cell>
          <cell r="B84" t="str">
            <v>Batam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</row>
        <row r="85">
          <cell r="A85">
            <v>27</v>
          </cell>
          <cell r="B85" t="str">
            <v>Tarakan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A86">
            <v>28</v>
          </cell>
          <cell r="B86" t="str">
            <v>Indonesia Power</v>
          </cell>
          <cell r="E86">
            <v>42752151.531</v>
          </cell>
          <cell r="F86">
            <v>3631730.37608</v>
          </cell>
          <cell r="G86">
            <v>3082607.716</v>
          </cell>
          <cell r="H86">
            <v>3526282.802</v>
          </cell>
          <cell r="I86">
            <v>3559403.4460000005</v>
          </cell>
          <cell r="J86">
            <v>3827814.2139999997</v>
          </cell>
          <cell r="K86">
            <v>3630299.6319999998</v>
          </cell>
          <cell r="L86">
            <v>3624871.769</v>
          </cell>
          <cell r="M86">
            <v>3717353.2929999996</v>
          </cell>
          <cell r="N86">
            <v>3548850.393</v>
          </cell>
          <cell r="O86">
            <v>3838163.946</v>
          </cell>
          <cell r="P86">
            <v>3166824.088</v>
          </cell>
          <cell r="Q86">
            <v>3597949.85592</v>
          </cell>
          <cell r="S86">
            <v>3631730.37608</v>
          </cell>
          <cell r="T86">
            <v>6714338.09208</v>
          </cell>
          <cell r="U86">
            <v>10240620.89408</v>
          </cell>
          <cell r="V86">
            <v>13800024.34008</v>
          </cell>
          <cell r="W86">
            <v>17627838.554080002</v>
          </cell>
          <cell r="X86">
            <v>21258138.18608</v>
          </cell>
          <cell r="Y86">
            <v>24883009.955080003</v>
          </cell>
          <cell r="Z86">
            <v>28600363.24808</v>
          </cell>
          <cell r="AA86">
            <v>32149213.64108</v>
          </cell>
          <cell r="AB86">
            <v>35987377.58708</v>
          </cell>
          <cell r="AC86">
            <v>39154201.67508</v>
          </cell>
          <cell r="AD86">
            <v>42752151.531</v>
          </cell>
        </row>
        <row r="87">
          <cell r="A87">
            <v>29</v>
          </cell>
          <cell r="B87" t="str">
            <v>PJB</v>
          </cell>
          <cell r="E87">
            <v>26830294.87</v>
          </cell>
          <cell r="F87">
            <v>2167441.24</v>
          </cell>
          <cell r="G87">
            <v>2305001.7838</v>
          </cell>
          <cell r="H87">
            <v>2290166.9712</v>
          </cell>
          <cell r="I87">
            <v>2306676.089</v>
          </cell>
          <cell r="J87">
            <v>2292878.2290000003</v>
          </cell>
          <cell r="K87">
            <v>2185915.7309999997</v>
          </cell>
          <cell r="L87">
            <v>2086389.297</v>
          </cell>
          <cell r="M87">
            <v>2254573.4680000003</v>
          </cell>
          <cell r="N87">
            <v>2264220.853</v>
          </cell>
          <cell r="O87">
            <v>2228464.496</v>
          </cell>
          <cell r="P87">
            <v>2124005.0190000003</v>
          </cell>
          <cell r="Q87">
            <v>2324561.6930000004</v>
          </cell>
          <cell r="S87">
            <v>2167441.24</v>
          </cell>
          <cell r="T87">
            <v>4472443.023800001</v>
          </cell>
          <cell r="U87">
            <v>6762609.995000001</v>
          </cell>
          <cell r="V87">
            <v>9069286.084</v>
          </cell>
          <cell r="W87">
            <v>11362164.313000001</v>
          </cell>
          <cell r="X87">
            <v>13548080.044</v>
          </cell>
          <cell r="Y87">
            <v>15634469.341</v>
          </cell>
          <cell r="Z87">
            <v>17889042.809</v>
          </cell>
          <cell r="AA87">
            <v>20153263.662</v>
          </cell>
          <cell r="AB87">
            <v>22381728.158</v>
          </cell>
          <cell r="AC87">
            <v>24505733.177</v>
          </cell>
          <cell r="AD87">
            <v>26830294.87</v>
          </cell>
        </row>
        <row r="88">
          <cell r="A88">
            <v>30</v>
          </cell>
          <cell r="B88" t="str">
            <v>Muaratawar</v>
          </cell>
          <cell r="E88">
            <v>920395.1599999999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7908.27</v>
          </cell>
          <cell r="K88">
            <v>62798.93</v>
          </cell>
          <cell r="L88">
            <v>59723.13</v>
          </cell>
          <cell r="M88">
            <v>147520.96</v>
          </cell>
          <cell r="N88">
            <v>160382.28</v>
          </cell>
          <cell r="O88">
            <v>169588.03</v>
          </cell>
          <cell r="P88">
            <v>128336.99</v>
          </cell>
          <cell r="Q88">
            <v>184136.57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7908.27</v>
          </cell>
          <cell r="X88">
            <v>70707.2</v>
          </cell>
          <cell r="Y88">
            <v>130430.32999999999</v>
          </cell>
          <cell r="Z88">
            <v>277951.29</v>
          </cell>
          <cell r="AA88">
            <v>438333.56999999995</v>
          </cell>
          <cell r="AB88">
            <v>607921.6</v>
          </cell>
          <cell r="AC88">
            <v>736258.59</v>
          </cell>
          <cell r="AD88">
            <v>920395.1599999999</v>
          </cell>
        </row>
        <row r="89">
          <cell r="A89">
            <v>31</v>
          </cell>
          <cell r="B89" t="str">
            <v>Luar Jamali</v>
          </cell>
          <cell r="E89">
            <v>91025.82500000001</v>
          </cell>
          <cell r="F89">
            <v>4577.825</v>
          </cell>
          <cell r="G89">
            <v>6307.1</v>
          </cell>
          <cell r="H89">
            <v>7413</v>
          </cell>
          <cell r="I89">
            <v>7147.3</v>
          </cell>
          <cell r="J89">
            <v>7431.3</v>
          </cell>
          <cell r="K89">
            <v>11541.2</v>
          </cell>
          <cell r="L89">
            <v>11483.7</v>
          </cell>
          <cell r="M89">
            <v>8154.5</v>
          </cell>
          <cell r="N89">
            <v>7253</v>
          </cell>
          <cell r="O89">
            <v>10402.8</v>
          </cell>
          <cell r="P89">
            <v>3548</v>
          </cell>
          <cell r="Q89">
            <v>5766.1</v>
          </cell>
          <cell r="S89">
            <v>4577.825</v>
          </cell>
          <cell r="T89">
            <v>10884.925</v>
          </cell>
          <cell r="U89">
            <v>18297.925</v>
          </cell>
          <cell r="V89">
            <v>25445.225</v>
          </cell>
          <cell r="W89">
            <v>32876.525</v>
          </cell>
          <cell r="X89">
            <v>44417.725000000006</v>
          </cell>
          <cell r="Y89">
            <v>55901.425</v>
          </cell>
          <cell r="Z89">
            <v>64055.925</v>
          </cell>
          <cell r="AA89">
            <v>71308.925</v>
          </cell>
          <cell r="AB89">
            <v>81711.725</v>
          </cell>
          <cell r="AC89">
            <v>85259.725</v>
          </cell>
          <cell r="AD89">
            <v>91025.82500000001</v>
          </cell>
        </row>
        <row r="90">
          <cell r="A90">
            <v>32</v>
          </cell>
          <cell r="B90" t="str">
            <v>Sumatera</v>
          </cell>
          <cell r="E90">
            <v>91025.82500000001</v>
          </cell>
          <cell r="F90">
            <v>4577.825</v>
          </cell>
          <cell r="G90">
            <v>6307.1</v>
          </cell>
          <cell r="H90">
            <v>7413</v>
          </cell>
          <cell r="I90">
            <v>7147.3</v>
          </cell>
          <cell r="J90">
            <v>7431.3</v>
          </cell>
          <cell r="K90">
            <v>11541.2</v>
          </cell>
          <cell r="L90">
            <v>11483.7</v>
          </cell>
          <cell r="M90">
            <v>8154.5</v>
          </cell>
          <cell r="N90">
            <v>7253</v>
          </cell>
          <cell r="O90">
            <v>10402.8</v>
          </cell>
          <cell r="P90">
            <v>3548</v>
          </cell>
          <cell r="Q90">
            <v>5766.1</v>
          </cell>
          <cell r="S90">
            <v>4577.825</v>
          </cell>
          <cell r="T90">
            <v>10884.925</v>
          </cell>
          <cell r="U90">
            <v>18297.925</v>
          </cell>
          <cell r="V90">
            <v>25445.225</v>
          </cell>
          <cell r="W90">
            <v>32876.525</v>
          </cell>
          <cell r="X90">
            <v>44417.725000000006</v>
          </cell>
          <cell r="Y90">
            <v>55901.425</v>
          </cell>
          <cell r="Z90">
            <v>64055.925</v>
          </cell>
          <cell r="AA90">
            <v>71308.925</v>
          </cell>
          <cell r="AB90">
            <v>81711.725</v>
          </cell>
          <cell r="AC90">
            <v>85259.725</v>
          </cell>
          <cell r="AD90">
            <v>91025.82500000001</v>
          </cell>
        </row>
        <row r="91">
          <cell r="A91">
            <v>33</v>
          </cell>
          <cell r="B91" t="str">
            <v>Dis. Sumatera</v>
          </cell>
          <cell r="E91">
            <v>100.8</v>
          </cell>
          <cell r="F91">
            <v>18.8</v>
          </cell>
          <cell r="G91">
            <v>82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18.8</v>
          </cell>
          <cell r="T91">
            <v>100.8</v>
          </cell>
          <cell r="U91">
            <v>100.8</v>
          </cell>
          <cell r="V91">
            <v>100.8</v>
          </cell>
          <cell r="W91">
            <v>100.8</v>
          </cell>
          <cell r="X91">
            <v>100.8</v>
          </cell>
          <cell r="Y91">
            <v>100.8</v>
          </cell>
          <cell r="Z91">
            <v>100.8</v>
          </cell>
          <cell r="AA91">
            <v>100.8</v>
          </cell>
          <cell r="AB91">
            <v>100.8</v>
          </cell>
          <cell r="AC91">
            <v>100.8</v>
          </cell>
          <cell r="AD91">
            <v>100.8</v>
          </cell>
        </row>
        <row r="92">
          <cell r="A92">
            <v>34</v>
          </cell>
          <cell r="B92" t="str">
            <v>Kit. Sumatera</v>
          </cell>
          <cell r="E92">
            <v>12347987.304139901</v>
          </cell>
          <cell r="F92">
            <v>982352.3032458001</v>
          </cell>
          <cell r="G92">
            <v>925603.5624119999</v>
          </cell>
          <cell r="H92">
            <v>1023550.3141570998</v>
          </cell>
          <cell r="I92">
            <v>1006361.5262337005</v>
          </cell>
          <cell r="J92">
            <v>1064795.1710684</v>
          </cell>
          <cell r="K92">
            <v>1023657.3527310999</v>
          </cell>
          <cell r="L92">
            <v>1038473.3657998999</v>
          </cell>
          <cell r="M92">
            <v>1067404.9249408</v>
          </cell>
          <cell r="N92">
            <v>1026903.4867485999</v>
          </cell>
          <cell r="O92">
            <v>1088104.4489083001</v>
          </cell>
          <cell r="P92">
            <v>1027455.5956822</v>
          </cell>
          <cell r="Q92">
            <v>1073325.252212</v>
          </cell>
          <cell r="S92">
            <v>982352.3032458001</v>
          </cell>
          <cell r="T92">
            <v>1907955.8656577999</v>
          </cell>
          <cell r="U92">
            <v>2931506.1798149</v>
          </cell>
          <cell r="V92">
            <v>3937867.7060486004</v>
          </cell>
          <cell r="W92">
            <v>5002662.8771170005</v>
          </cell>
          <cell r="X92">
            <v>6026320.229848101</v>
          </cell>
          <cell r="Y92">
            <v>7064793.595648001</v>
          </cell>
          <cell r="Z92">
            <v>8132198.520588801</v>
          </cell>
          <cell r="AA92">
            <v>9159102.0073374</v>
          </cell>
          <cell r="AB92">
            <v>10247206.456245702</v>
          </cell>
          <cell r="AC92">
            <v>11274662.051927902</v>
          </cell>
          <cell r="AD92">
            <v>12347987.304139901</v>
          </cell>
        </row>
        <row r="93">
          <cell r="A93">
            <v>35</v>
          </cell>
          <cell r="B93" t="str">
            <v>Kalimantan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</row>
        <row r="94">
          <cell r="A94">
            <v>36</v>
          </cell>
          <cell r="B94" t="str">
            <v>Sulawesi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</row>
        <row r="95">
          <cell r="A95">
            <v>37</v>
          </cell>
          <cell r="B95" t="str">
            <v>Indonesia Timur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</row>
        <row r="96">
          <cell r="A96">
            <v>38</v>
          </cell>
          <cell r="B96" t="str">
            <v>Jamali</v>
          </cell>
          <cell r="E96">
            <v>1320431.618</v>
          </cell>
          <cell r="F96">
            <v>29797.716000000004</v>
          </cell>
          <cell r="G96">
            <v>25199.517000000003</v>
          </cell>
          <cell r="H96">
            <v>23519.248</v>
          </cell>
          <cell r="I96">
            <v>25998.857</v>
          </cell>
          <cell r="J96">
            <v>46472.004</v>
          </cell>
          <cell r="K96">
            <v>123990.60499999998</v>
          </cell>
          <cell r="L96">
            <v>89705.74700000003</v>
          </cell>
          <cell r="M96">
            <v>181226.81000000003</v>
          </cell>
          <cell r="N96">
            <v>190818.30499999996</v>
          </cell>
          <cell r="O96">
            <v>202144.69199999998</v>
          </cell>
          <cell r="P96">
            <v>163642.63499999998</v>
          </cell>
          <cell r="Q96">
            <v>217915.48200000002</v>
          </cell>
          <cell r="S96">
            <v>29797.716000000004</v>
          </cell>
          <cell r="T96">
            <v>54997.23300000001</v>
          </cell>
          <cell r="U96">
            <v>78516.481</v>
          </cell>
          <cell r="V96">
            <v>104515.338</v>
          </cell>
          <cell r="W96">
            <v>150987.342</v>
          </cell>
          <cell r="X96">
            <v>274977.947</v>
          </cell>
          <cell r="Y96">
            <v>364683.694</v>
          </cell>
          <cell r="Z96">
            <v>545910.5040000001</v>
          </cell>
          <cell r="AA96">
            <v>736728.809</v>
          </cell>
          <cell r="AB96">
            <v>938873.5009999999</v>
          </cell>
          <cell r="AC96">
            <v>1102516.136</v>
          </cell>
          <cell r="AD96">
            <v>1320431.618</v>
          </cell>
        </row>
        <row r="97">
          <cell r="A97">
            <v>39</v>
          </cell>
          <cell r="B97" t="str">
            <v>Dis. Jamali</v>
          </cell>
          <cell r="E97">
            <v>50.480000000000004</v>
          </cell>
          <cell r="F97">
            <v>1.38</v>
          </cell>
          <cell r="G97">
            <v>1.79</v>
          </cell>
          <cell r="H97">
            <v>2.34</v>
          </cell>
          <cell r="I97">
            <v>2.26</v>
          </cell>
          <cell r="J97">
            <v>2.26</v>
          </cell>
          <cell r="K97">
            <v>27.729</v>
          </cell>
          <cell r="L97">
            <v>0.548</v>
          </cell>
          <cell r="M97">
            <v>1.905</v>
          </cell>
          <cell r="N97">
            <v>1.953</v>
          </cell>
          <cell r="O97">
            <v>4.013</v>
          </cell>
          <cell r="P97">
            <v>3.908</v>
          </cell>
          <cell r="Q97">
            <v>0.394</v>
          </cell>
          <cell r="S97">
            <v>1.38</v>
          </cell>
          <cell r="T97">
            <v>3.17</v>
          </cell>
          <cell r="U97">
            <v>5.51</v>
          </cell>
          <cell r="V97">
            <v>7.77</v>
          </cell>
          <cell r="W97">
            <v>10.03</v>
          </cell>
          <cell r="X97">
            <v>37.759</v>
          </cell>
          <cell r="Y97">
            <v>38.307</v>
          </cell>
          <cell r="Z97">
            <v>40.212</v>
          </cell>
          <cell r="AA97">
            <v>42.165000000000006</v>
          </cell>
          <cell r="AB97">
            <v>46.178000000000004</v>
          </cell>
          <cell r="AC97">
            <v>50.086000000000006</v>
          </cell>
          <cell r="AD97">
            <v>50.480000000000004</v>
          </cell>
        </row>
        <row r="98">
          <cell r="A98">
            <v>40</v>
          </cell>
          <cell r="B98" t="str">
            <v>Dis. A/P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</row>
        <row r="99">
          <cell r="A99">
            <v>41</v>
          </cell>
          <cell r="B99" t="str">
            <v>Kit. A/P</v>
          </cell>
          <cell r="E99">
            <v>69582446.40100001</v>
          </cell>
          <cell r="F99">
            <v>5799171.61608</v>
          </cell>
          <cell r="G99">
            <v>5387609.499799999</v>
          </cell>
          <cell r="H99">
            <v>5816449.773200001</v>
          </cell>
          <cell r="I99">
            <v>5866079.534999999</v>
          </cell>
          <cell r="J99">
            <v>6120692.442999999</v>
          </cell>
          <cell r="K99">
            <v>5816215.363</v>
          </cell>
          <cell r="L99">
            <v>5711261.066000001</v>
          </cell>
          <cell r="M99">
            <v>5971926.761</v>
          </cell>
          <cell r="N99">
            <v>5813071.246</v>
          </cell>
          <cell r="O99">
            <v>6066628.442</v>
          </cell>
          <cell r="P99">
            <v>5290829.107</v>
          </cell>
          <cell r="Q99">
            <v>5922511.54892</v>
          </cell>
          <cell r="S99">
            <v>5799171.61608</v>
          </cell>
          <cell r="T99">
            <v>11186781.11588</v>
          </cell>
          <cell r="U99">
            <v>17003230.88908</v>
          </cell>
          <cell r="V99">
            <v>22869310.42408</v>
          </cell>
          <cell r="W99">
            <v>28990002.86708</v>
          </cell>
          <cell r="X99">
            <v>34806218.23008</v>
          </cell>
          <cell r="Y99">
            <v>40517479.29608</v>
          </cell>
          <cell r="Z99">
            <v>46489406.05708</v>
          </cell>
          <cell r="AA99">
            <v>52302477.30308</v>
          </cell>
          <cell r="AB99">
            <v>58369105.74508</v>
          </cell>
          <cell r="AC99">
            <v>63659934.85208</v>
          </cell>
          <cell r="AD99">
            <v>69582446.40100001</v>
          </cell>
        </row>
        <row r="100">
          <cell r="A100">
            <v>42</v>
          </cell>
          <cell r="B100" t="str">
            <v>Holding</v>
          </cell>
          <cell r="E100">
            <v>491112.76300000004</v>
          </cell>
          <cell r="F100">
            <v>34376.921</v>
          </cell>
          <cell r="G100">
            <v>31508.407000000003</v>
          </cell>
          <cell r="H100">
            <v>30934.588</v>
          </cell>
          <cell r="I100">
            <v>33148.416999999994</v>
          </cell>
          <cell r="J100">
            <v>45997.294</v>
          </cell>
          <cell r="K100">
            <v>72760.60399999999</v>
          </cell>
          <cell r="L100">
            <v>41466.865</v>
          </cell>
          <cell r="M100">
            <v>41862.255</v>
          </cell>
          <cell r="N100">
            <v>37690.978</v>
          </cell>
          <cell r="O100">
            <v>42963.475</v>
          </cell>
          <cell r="P100">
            <v>38857.553</v>
          </cell>
          <cell r="Q100">
            <v>39545.405999999995</v>
          </cell>
          <cell r="S100">
            <v>34376.921</v>
          </cell>
          <cell r="T100">
            <v>65885.32800000001</v>
          </cell>
          <cell r="U100">
            <v>96819.91600000001</v>
          </cell>
          <cell r="V100">
            <v>129968.33300000001</v>
          </cell>
          <cell r="W100">
            <v>175965.627</v>
          </cell>
          <cell r="X100">
            <v>248726.231</v>
          </cell>
          <cell r="Y100">
            <v>290193.096</v>
          </cell>
          <cell r="Z100">
            <v>332055.351</v>
          </cell>
          <cell r="AA100">
            <v>369746.329</v>
          </cell>
          <cell r="AB100">
            <v>412709.804</v>
          </cell>
          <cell r="AC100">
            <v>451567.357</v>
          </cell>
          <cell r="AD100">
            <v>491112.76300000004</v>
          </cell>
        </row>
        <row r="142">
          <cell r="A142">
            <v>1</v>
          </cell>
          <cell r="B142" t="str">
            <v>Konsolidasi</v>
          </cell>
          <cell r="E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A143">
            <v>2</v>
          </cell>
          <cell r="B143" t="str">
            <v>Nanggroe Aceh Darussalam</v>
          </cell>
          <cell r="E143">
            <v>646116.056</v>
          </cell>
          <cell r="F143">
            <v>48142.638000000006</v>
          </cell>
          <cell r="G143">
            <v>45455.699</v>
          </cell>
          <cell r="H143">
            <v>50538.36</v>
          </cell>
          <cell r="I143">
            <v>52767.468</v>
          </cell>
          <cell r="J143">
            <v>55025.86</v>
          </cell>
          <cell r="K143">
            <v>45557.45</v>
          </cell>
          <cell r="L143">
            <v>55035.80299999999</v>
          </cell>
          <cell r="M143">
            <v>59074.081</v>
          </cell>
          <cell r="N143">
            <v>55942.13600000005</v>
          </cell>
          <cell r="O143">
            <v>62727.958</v>
          </cell>
          <cell r="P143">
            <v>60113.578999999954</v>
          </cell>
          <cell r="Q143">
            <v>55735.024</v>
          </cell>
          <cell r="S143">
            <v>48142.638000000006</v>
          </cell>
          <cell r="T143">
            <v>93598.337</v>
          </cell>
          <cell r="U143">
            <v>144136.697</v>
          </cell>
          <cell r="V143">
            <v>196904.16499999998</v>
          </cell>
          <cell r="W143">
            <v>251930.02499999997</v>
          </cell>
          <cell r="X143">
            <v>297487.475</v>
          </cell>
          <cell r="Y143">
            <v>352523.278</v>
          </cell>
          <cell r="Z143">
            <v>411597.359</v>
          </cell>
          <cell r="AA143">
            <v>467539.49500000005</v>
          </cell>
          <cell r="AB143">
            <v>530267.4530000001</v>
          </cell>
          <cell r="AC143">
            <v>590381.032</v>
          </cell>
          <cell r="AD143">
            <v>646116.056</v>
          </cell>
        </row>
        <row r="144">
          <cell r="A144">
            <v>3</v>
          </cell>
          <cell r="B144" t="str">
            <v>Sumatera Utara</v>
          </cell>
          <cell r="E144">
            <v>5279341.0673746</v>
          </cell>
          <cell r="F144">
            <v>425955.7482826</v>
          </cell>
          <cell r="G144">
            <v>395195.111412</v>
          </cell>
          <cell r="H144">
            <v>444091.43867899984</v>
          </cell>
          <cell r="I144">
            <v>434654.6542980004</v>
          </cell>
          <cell r="J144">
            <v>453644.1144999998</v>
          </cell>
          <cell r="K144">
            <v>446200.323854</v>
          </cell>
          <cell r="L144">
            <v>444081.260946</v>
          </cell>
          <cell r="M144">
            <v>459264.889192</v>
          </cell>
          <cell r="N144">
            <v>431264.432865</v>
          </cell>
          <cell r="O144">
            <v>460393.3885518</v>
          </cell>
          <cell r="P144">
            <v>424701.4526822</v>
          </cell>
          <cell r="Q144">
            <v>459894.252112</v>
          </cell>
          <cell r="S144">
            <v>425955.7482826</v>
          </cell>
          <cell r="T144">
            <v>821150.8596946001</v>
          </cell>
          <cell r="U144">
            <v>1265242.2983736</v>
          </cell>
          <cell r="V144">
            <v>1699896.9526716005</v>
          </cell>
          <cell r="W144">
            <v>2153541.0671716</v>
          </cell>
          <cell r="X144">
            <v>2599741.3910256</v>
          </cell>
          <cell r="Y144">
            <v>3043822.6519716</v>
          </cell>
          <cell r="Z144">
            <v>3503087.5411636</v>
          </cell>
          <cell r="AA144">
            <v>3934351.9740286</v>
          </cell>
          <cell r="AB144">
            <v>4394745.3625804</v>
          </cell>
          <cell r="AC144">
            <v>4819446.8152626</v>
          </cell>
          <cell r="AD144">
            <v>5279341.0673746</v>
          </cell>
        </row>
        <row r="145">
          <cell r="A145">
            <v>4</v>
          </cell>
          <cell r="B145" t="str">
            <v>Riau</v>
          </cell>
          <cell r="E145">
            <v>1085174.0353653</v>
          </cell>
          <cell r="F145">
            <v>89221.17296320005</v>
          </cell>
          <cell r="G145">
            <v>83564.946</v>
          </cell>
          <cell r="H145">
            <v>92294.68947809996</v>
          </cell>
          <cell r="I145">
            <v>89138.13693569995</v>
          </cell>
          <cell r="J145">
            <v>94828.23416840009</v>
          </cell>
          <cell r="K145">
            <v>89802.70587709993</v>
          </cell>
          <cell r="L145">
            <v>88737.24285390002</v>
          </cell>
          <cell r="M145">
            <v>91728.24174879995</v>
          </cell>
          <cell r="N145">
            <v>89425.62788359987</v>
          </cell>
          <cell r="O145">
            <v>93363.9163565002</v>
          </cell>
          <cell r="P145">
            <v>88913.45899999999</v>
          </cell>
          <cell r="Q145">
            <v>94155.6621</v>
          </cell>
          <cell r="S145">
            <v>89221.17296320005</v>
          </cell>
          <cell r="T145">
            <v>172786.11896320005</v>
          </cell>
          <cell r="U145">
            <v>265080.8084413</v>
          </cell>
          <cell r="V145">
            <v>354218.94537699997</v>
          </cell>
          <cell r="W145">
            <v>449047.1795454001</v>
          </cell>
          <cell r="X145">
            <v>538849.8854225</v>
          </cell>
          <cell r="Y145">
            <v>627587.1282764</v>
          </cell>
          <cell r="Z145">
            <v>719315.3700252</v>
          </cell>
          <cell r="AA145">
            <v>808740.9979087998</v>
          </cell>
          <cell r="AB145">
            <v>902104.9142653</v>
          </cell>
          <cell r="AC145">
            <v>991018.3732653001</v>
          </cell>
          <cell r="AD145">
            <v>1085174.0353653</v>
          </cell>
        </row>
        <row r="146">
          <cell r="A146">
            <v>5</v>
          </cell>
          <cell r="B146" t="str">
            <v>Sumatera Barat</v>
          </cell>
          <cell r="E146">
            <v>1565347.9470000002</v>
          </cell>
          <cell r="F146">
            <v>125317.21699999999</v>
          </cell>
          <cell r="G146">
            <v>123215.301</v>
          </cell>
          <cell r="H146">
            <v>128456.553</v>
          </cell>
          <cell r="I146">
            <v>120384.667</v>
          </cell>
          <cell r="J146">
            <v>140092.685</v>
          </cell>
          <cell r="K146">
            <v>125209.58</v>
          </cell>
          <cell r="L146">
            <v>132284.669</v>
          </cell>
          <cell r="M146">
            <v>134977.643</v>
          </cell>
          <cell r="N146">
            <v>133562.625</v>
          </cell>
          <cell r="O146">
            <v>131659.127</v>
          </cell>
          <cell r="P146">
            <v>133780.131</v>
          </cell>
          <cell r="Q146">
            <v>136407.749</v>
          </cell>
          <cell r="S146">
            <v>125317.21699999999</v>
          </cell>
          <cell r="T146">
            <v>248532.51799999998</v>
          </cell>
          <cell r="U146">
            <v>376989.071</v>
          </cell>
          <cell r="V146">
            <v>497373.738</v>
          </cell>
          <cell r="W146">
            <v>637466.423</v>
          </cell>
          <cell r="X146">
            <v>762676.0029999999</v>
          </cell>
          <cell r="Y146">
            <v>894960.6719999999</v>
          </cell>
          <cell r="Z146">
            <v>1029938.315</v>
          </cell>
          <cell r="AA146">
            <v>1163500.94</v>
          </cell>
          <cell r="AB146">
            <v>1295160.067</v>
          </cell>
          <cell r="AC146">
            <v>1428940.198</v>
          </cell>
          <cell r="AD146">
            <v>1565347.9470000002</v>
          </cell>
        </row>
        <row r="147">
          <cell r="A147">
            <v>6</v>
          </cell>
          <cell r="B147" t="str">
            <v>S2JB</v>
          </cell>
          <cell r="E147">
            <v>2415689.2094000005</v>
          </cell>
          <cell r="F147">
            <v>188336.316</v>
          </cell>
          <cell r="G147">
            <v>178961.712</v>
          </cell>
          <cell r="H147">
            <v>197717.052</v>
          </cell>
          <cell r="I147">
            <v>197665.891</v>
          </cell>
          <cell r="J147">
            <v>205819.92940000002</v>
          </cell>
          <cell r="K147">
            <v>200154.216</v>
          </cell>
          <cell r="L147">
            <v>201559.036</v>
          </cell>
          <cell r="M147">
            <v>207607.583</v>
          </cell>
          <cell r="N147">
            <v>203931.24899999998</v>
          </cell>
          <cell r="O147">
            <v>216222.457</v>
          </cell>
          <cell r="P147">
            <v>206867.24399999998</v>
          </cell>
          <cell r="Q147">
            <v>210846.524</v>
          </cell>
          <cell r="S147">
            <v>188336.316</v>
          </cell>
          <cell r="T147">
            <v>367298.028</v>
          </cell>
          <cell r="U147">
            <v>565015.08</v>
          </cell>
          <cell r="V147">
            <v>762680.9709999999</v>
          </cell>
          <cell r="W147">
            <v>968500.9003999999</v>
          </cell>
          <cell r="X147">
            <v>1168655.1164</v>
          </cell>
          <cell r="Y147">
            <v>1370214.1524</v>
          </cell>
          <cell r="Z147">
            <v>1577821.7354000001</v>
          </cell>
          <cell r="AA147">
            <v>1781752.9844000002</v>
          </cell>
          <cell r="AB147">
            <v>1997975.4414000001</v>
          </cell>
          <cell r="AC147">
            <v>2204842.6854000003</v>
          </cell>
          <cell r="AD147">
            <v>2415689.2094000005</v>
          </cell>
        </row>
        <row r="148">
          <cell r="A148">
            <v>7</v>
          </cell>
          <cell r="B148" t="str">
            <v>Lampung</v>
          </cell>
          <cell r="E148">
            <v>1335557.198</v>
          </cell>
          <cell r="F148">
            <v>106653.011</v>
          </cell>
          <cell r="G148">
            <v>98612.371</v>
          </cell>
          <cell r="H148">
            <v>109019.493</v>
          </cell>
          <cell r="I148">
            <v>110425.085</v>
          </cell>
          <cell r="J148">
            <v>113885.84000000001</v>
          </cell>
          <cell r="K148">
            <v>111018.349</v>
          </cell>
          <cell r="L148">
            <v>111244.258</v>
          </cell>
          <cell r="M148">
            <v>112879.485</v>
          </cell>
          <cell r="N148">
            <v>111588.198</v>
          </cell>
          <cell r="O148">
            <v>119324.965</v>
          </cell>
          <cell r="P148">
            <v>115048.68000000001</v>
          </cell>
          <cell r="Q148">
            <v>115857.463</v>
          </cell>
          <cell r="S148">
            <v>106653.011</v>
          </cell>
          <cell r="T148">
            <v>205265.38199999998</v>
          </cell>
          <cell r="U148">
            <v>314284.875</v>
          </cell>
          <cell r="V148">
            <v>424709.96</v>
          </cell>
          <cell r="W148">
            <v>538595.8</v>
          </cell>
          <cell r="X148">
            <v>649614.1490000001</v>
          </cell>
          <cell r="Y148">
            <v>760858.4070000001</v>
          </cell>
          <cell r="Z148">
            <v>873737.8920000001</v>
          </cell>
          <cell r="AA148">
            <v>985326.0900000001</v>
          </cell>
          <cell r="AB148">
            <v>1104651.0550000002</v>
          </cell>
          <cell r="AC148">
            <v>1219699.735</v>
          </cell>
          <cell r="AD148">
            <v>1335557.198</v>
          </cell>
        </row>
        <row r="149">
          <cell r="A149">
            <v>8</v>
          </cell>
          <cell r="B149" t="str">
            <v>Bangka Belitung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</row>
        <row r="150">
          <cell r="A150">
            <v>9</v>
          </cell>
          <cell r="B150" t="str">
            <v>Kitlur Sumbagut</v>
          </cell>
          <cell r="E150">
            <v>374848.5944</v>
          </cell>
          <cell r="F150">
            <v>14665.7</v>
          </cell>
          <cell r="G150">
            <v>15398</v>
          </cell>
          <cell r="H150">
            <v>20462</v>
          </cell>
          <cell r="I150">
            <v>26761</v>
          </cell>
          <cell r="J150">
            <v>21338.200399999998</v>
          </cell>
          <cell r="K150">
            <v>34738.2</v>
          </cell>
          <cell r="L150">
            <v>39076.8</v>
          </cell>
          <cell r="M150">
            <v>55345.1</v>
          </cell>
          <cell r="N150">
            <v>59502.9</v>
          </cell>
          <cell r="O150">
            <v>53674.5</v>
          </cell>
          <cell r="P150">
            <v>11352.7</v>
          </cell>
          <cell r="Q150">
            <v>22533.494</v>
          </cell>
          <cell r="S150">
            <v>14665.7</v>
          </cell>
          <cell r="T150">
            <v>30063.7</v>
          </cell>
          <cell r="U150">
            <v>50525.7</v>
          </cell>
          <cell r="V150">
            <v>77286.7</v>
          </cell>
          <cell r="W150">
            <v>98624.9004</v>
          </cell>
          <cell r="X150">
            <v>133363.1004</v>
          </cell>
          <cell r="Y150">
            <v>172439.90039999998</v>
          </cell>
          <cell r="Z150">
            <v>227785.0004</v>
          </cell>
          <cell r="AA150">
            <v>287287.9004</v>
          </cell>
          <cell r="AB150">
            <v>340962.4004</v>
          </cell>
          <cell r="AC150">
            <v>352315.1004</v>
          </cell>
          <cell r="AD150">
            <v>374848.5944</v>
          </cell>
        </row>
        <row r="151">
          <cell r="A151">
            <v>10</v>
          </cell>
          <cell r="B151" t="str">
            <v>Kitlur Sumbagsel</v>
          </cell>
          <cell r="E151">
            <v>2941.7999999999893</v>
          </cell>
          <cell r="F151">
            <v>363.8</v>
          </cell>
          <cell r="G151">
            <v>199.99999999999272</v>
          </cell>
          <cell r="H151">
            <v>111</v>
          </cell>
          <cell r="I151">
            <v>30</v>
          </cell>
          <cell r="J151">
            <v>253.99999999999636</v>
          </cell>
          <cell r="K151">
            <v>43.99999999999636</v>
          </cell>
          <cell r="L151">
            <v>3.000000000001819</v>
          </cell>
          <cell r="M151">
            <v>3.000000000001819</v>
          </cell>
          <cell r="N151">
            <v>0</v>
          </cell>
          <cell r="O151">
            <v>22</v>
          </cell>
          <cell r="P151">
            <v>1579</v>
          </cell>
          <cell r="Q151">
            <v>332</v>
          </cell>
          <cell r="S151">
            <v>363.8</v>
          </cell>
          <cell r="T151">
            <v>563.7999999999927</v>
          </cell>
          <cell r="U151">
            <v>674.7999999999927</v>
          </cell>
          <cell r="V151">
            <v>704.7999999999927</v>
          </cell>
          <cell r="W151">
            <v>958.799999999989</v>
          </cell>
          <cell r="X151">
            <v>1002.7999999999854</v>
          </cell>
          <cell r="Y151">
            <v>1005.7999999999872</v>
          </cell>
          <cell r="Z151">
            <v>1008.799999999989</v>
          </cell>
          <cell r="AA151">
            <v>1008.799999999989</v>
          </cell>
          <cell r="AB151">
            <v>1030.799999999989</v>
          </cell>
          <cell r="AC151">
            <v>2609.7999999999893</v>
          </cell>
          <cell r="AD151">
            <v>2941.7999999999893</v>
          </cell>
        </row>
        <row r="152">
          <cell r="A152">
            <v>11</v>
          </cell>
          <cell r="B152" t="str">
            <v>Kalimantan Barat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</row>
        <row r="153">
          <cell r="A153">
            <v>12</v>
          </cell>
          <cell r="B153" t="str">
            <v>Kalimantan Selatan &amp; Tengah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</row>
        <row r="154">
          <cell r="A154">
            <v>13</v>
          </cell>
          <cell r="B154" t="str">
            <v>Kalimantan Timur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</row>
        <row r="155">
          <cell r="A155">
            <v>14</v>
          </cell>
          <cell r="B155" t="str">
            <v>Sulawesi Utara, Tengah &amp; Gorontalo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</row>
        <row r="156">
          <cell r="A156">
            <v>15</v>
          </cell>
          <cell r="B156" t="str">
            <v>Sulawesi Selatan &amp; Tenggara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</row>
        <row r="157">
          <cell r="A157">
            <v>16</v>
          </cell>
          <cell r="B157" t="str">
            <v>Maluku &amp; Maluku Utara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</row>
        <row r="158">
          <cell r="A158">
            <v>17</v>
          </cell>
          <cell r="B158" t="str">
            <v>Papua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</row>
        <row r="159">
          <cell r="A159">
            <v>18</v>
          </cell>
          <cell r="B159" t="str">
            <v>Nusa Tenggara Timur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</row>
        <row r="160">
          <cell r="A160">
            <v>19</v>
          </cell>
          <cell r="B160" t="str">
            <v>Nusa Tenggara Barat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</row>
        <row r="161">
          <cell r="A161">
            <v>20</v>
          </cell>
          <cell r="B161" t="str">
            <v>Bali</v>
          </cell>
          <cell r="E161">
            <v>2113501.613</v>
          </cell>
          <cell r="F161">
            <v>175155.776</v>
          </cell>
          <cell r="G161">
            <v>160303.515</v>
          </cell>
          <cell r="H161">
            <v>175099.602</v>
          </cell>
          <cell r="I161">
            <v>175661.626</v>
          </cell>
          <cell r="J161">
            <v>178487.094</v>
          </cell>
          <cell r="K161">
            <v>166483.734</v>
          </cell>
          <cell r="L161">
            <v>174146.842</v>
          </cell>
          <cell r="M161">
            <v>171995.866</v>
          </cell>
          <cell r="N161">
            <v>173168.637</v>
          </cell>
          <cell r="O161">
            <v>186995.271</v>
          </cell>
          <cell r="P161">
            <v>184324.196</v>
          </cell>
          <cell r="Q161">
            <v>191679.454</v>
          </cell>
          <cell r="S161">
            <v>175155.776</v>
          </cell>
          <cell r="T161">
            <v>335459.291</v>
          </cell>
          <cell r="U161">
            <v>510558.89300000004</v>
          </cell>
          <cell r="V161">
            <v>686220.5190000001</v>
          </cell>
          <cell r="W161">
            <v>864707.6130000001</v>
          </cell>
          <cell r="X161">
            <v>1031191.3470000001</v>
          </cell>
          <cell r="Y161">
            <v>1205338.189</v>
          </cell>
          <cell r="Z161">
            <v>1377334.055</v>
          </cell>
          <cell r="AA161">
            <v>1550502.6919999998</v>
          </cell>
          <cell r="AB161">
            <v>1737497.9629999998</v>
          </cell>
          <cell r="AC161">
            <v>1921822.1589999998</v>
          </cell>
          <cell r="AD161">
            <v>2113501.613</v>
          </cell>
        </row>
        <row r="162">
          <cell r="A162">
            <v>21</v>
          </cell>
          <cell r="B162" t="str">
            <v>Jawa Timur</v>
          </cell>
          <cell r="E162">
            <v>18334119.771</v>
          </cell>
          <cell r="F162">
            <v>1486258.339</v>
          </cell>
          <cell r="G162">
            <v>1405489.271</v>
          </cell>
          <cell r="H162">
            <v>1506075.443</v>
          </cell>
          <cell r="I162">
            <v>1499822.838</v>
          </cell>
          <cell r="J162">
            <v>1553507.8350000002</v>
          </cell>
          <cell r="K162">
            <v>1501816.867</v>
          </cell>
          <cell r="L162">
            <v>1554258.381</v>
          </cell>
          <cell r="M162">
            <v>1558429.9139999999</v>
          </cell>
          <cell r="N162">
            <v>1538097.554</v>
          </cell>
          <cell r="O162">
            <v>1660674.6330000001</v>
          </cell>
          <cell r="P162">
            <v>1464623.9370000002</v>
          </cell>
          <cell r="Q162">
            <v>1605064.7589999998</v>
          </cell>
          <cell r="S162">
            <v>1486258.339</v>
          </cell>
          <cell r="T162">
            <v>2891747.61</v>
          </cell>
          <cell r="U162">
            <v>4397823.052999999</v>
          </cell>
          <cell r="V162">
            <v>5897645.890999999</v>
          </cell>
          <cell r="W162">
            <v>7451153.725999999</v>
          </cell>
          <cell r="X162">
            <v>8952970.592999998</v>
          </cell>
          <cell r="Y162">
            <v>10507228.974</v>
          </cell>
          <cell r="Z162">
            <v>12065658.888</v>
          </cell>
          <cell r="AA162">
            <v>13603756.442</v>
          </cell>
          <cell r="AB162">
            <v>15264431.075</v>
          </cell>
          <cell r="AC162">
            <v>16729055.012</v>
          </cell>
          <cell r="AD162">
            <v>18334119.771</v>
          </cell>
        </row>
        <row r="163">
          <cell r="A163">
            <v>22</v>
          </cell>
          <cell r="B163" t="str">
            <v>Jawa Tengah &amp; Yogyakarta</v>
          </cell>
          <cell r="E163">
            <v>12224751.003</v>
          </cell>
          <cell r="F163">
            <v>998159.78108</v>
          </cell>
          <cell r="G163">
            <v>913973.0839999999</v>
          </cell>
          <cell r="H163">
            <v>1000867.774</v>
          </cell>
          <cell r="I163">
            <v>978521.629</v>
          </cell>
          <cell r="J163">
            <v>1025709.525</v>
          </cell>
          <cell r="K163">
            <v>1004442.8740000001</v>
          </cell>
          <cell r="L163">
            <v>1048618.0320000001</v>
          </cell>
          <cell r="M163">
            <v>1036552.289</v>
          </cell>
          <cell r="N163">
            <v>1030552.4199999999</v>
          </cell>
          <cell r="O163">
            <v>1106385.8530000001</v>
          </cell>
          <cell r="P163">
            <v>1003946.76</v>
          </cell>
          <cell r="Q163">
            <v>1077020.98192</v>
          </cell>
          <cell r="S163">
            <v>998159.78108</v>
          </cell>
          <cell r="T163">
            <v>1912132.86508</v>
          </cell>
          <cell r="U163">
            <v>2913000.63908</v>
          </cell>
          <cell r="V163">
            <v>3891522.26808</v>
          </cell>
          <cell r="W163">
            <v>4917231.79308</v>
          </cell>
          <cell r="X163">
            <v>5921674.66708</v>
          </cell>
          <cell r="Y163">
            <v>6970292.69908</v>
          </cell>
          <cell r="Z163">
            <v>8006844.98808</v>
          </cell>
          <cell r="AA163">
            <v>9037397.40808</v>
          </cell>
          <cell r="AB163">
            <v>10143783.26108</v>
          </cell>
          <cell r="AC163">
            <v>11147730.02108</v>
          </cell>
          <cell r="AD163">
            <v>12224751.003</v>
          </cell>
        </row>
        <row r="164">
          <cell r="A164">
            <v>23</v>
          </cell>
          <cell r="B164" t="str">
            <v>Jawa Barat &amp;  Banten</v>
          </cell>
          <cell r="E164">
            <v>30572684.954</v>
          </cell>
          <cell r="F164">
            <v>2532442.252</v>
          </cell>
          <cell r="G164">
            <v>2369368.9280000003</v>
          </cell>
          <cell r="H164">
            <v>2594442.1169999996</v>
          </cell>
          <cell r="I164">
            <v>2443780.0009999997</v>
          </cell>
          <cell r="J164">
            <v>2604971.04</v>
          </cell>
          <cell r="K164">
            <v>2488722.991</v>
          </cell>
          <cell r="L164">
            <v>2578366.378</v>
          </cell>
          <cell r="M164">
            <v>2651412.433</v>
          </cell>
          <cell r="N164">
            <v>2619333.804</v>
          </cell>
          <cell r="O164">
            <v>2735369.264</v>
          </cell>
          <cell r="P164">
            <v>2322068.115</v>
          </cell>
          <cell r="Q164">
            <v>2632407.631</v>
          </cell>
          <cell r="S164">
            <v>2532442.252</v>
          </cell>
          <cell r="T164">
            <v>4901811.18</v>
          </cell>
          <cell r="U164">
            <v>7496253.296999999</v>
          </cell>
          <cell r="V164">
            <v>9940033.297999999</v>
          </cell>
          <cell r="W164">
            <v>12545004.338</v>
          </cell>
          <cell r="X164">
            <v>15033727.329</v>
          </cell>
          <cell r="Y164">
            <v>17612093.707</v>
          </cell>
          <cell r="Z164">
            <v>20263506.14</v>
          </cell>
          <cell r="AA164">
            <v>22882839.944000002</v>
          </cell>
          <cell r="AB164">
            <v>25618209.208</v>
          </cell>
          <cell r="AC164">
            <v>27940277.323</v>
          </cell>
          <cell r="AD164">
            <v>30572684.954</v>
          </cell>
        </row>
        <row r="165">
          <cell r="A165">
            <v>24</v>
          </cell>
          <cell r="B165" t="str">
            <v>Jaya &amp; Tangerang</v>
          </cell>
          <cell r="E165">
            <v>27704619.483</v>
          </cell>
          <cell r="F165">
            <v>2244734.729</v>
          </cell>
          <cell r="G165">
            <v>2061611.9818</v>
          </cell>
          <cell r="H165">
            <v>2321778.4292</v>
          </cell>
          <cell r="I165">
            <v>2280215.6070000003</v>
          </cell>
          <cell r="J165">
            <v>2333144.4260000004</v>
          </cell>
          <cell r="K165">
            <v>2276974.5279999995</v>
          </cell>
          <cell r="L165">
            <v>2341118.838</v>
          </cell>
          <cell r="M165">
            <v>2384543.492</v>
          </cell>
          <cell r="N165">
            <v>2374235.2040000004</v>
          </cell>
          <cell r="O165">
            <v>2550385.796</v>
          </cell>
          <cell r="P165">
            <v>2114372.1780000003</v>
          </cell>
          <cell r="Q165">
            <v>2421504.2740000007</v>
          </cell>
          <cell r="S165">
            <v>2244734.729</v>
          </cell>
          <cell r="T165">
            <v>4306346.7108</v>
          </cell>
          <cell r="U165">
            <v>6628125.14</v>
          </cell>
          <cell r="V165">
            <v>8908340.747</v>
          </cell>
          <cell r="W165">
            <v>11241485.173</v>
          </cell>
          <cell r="X165">
            <v>13518459.701</v>
          </cell>
          <cell r="Y165">
            <v>15859578.538999999</v>
          </cell>
          <cell r="Z165">
            <v>18244122.031</v>
          </cell>
          <cell r="AA165">
            <v>20618357.235</v>
          </cell>
          <cell r="AB165">
            <v>23168743.031</v>
          </cell>
          <cell r="AC165">
            <v>25283115.209</v>
          </cell>
          <cell r="AD165">
            <v>27704619.483</v>
          </cell>
        </row>
        <row r="166">
          <cell r="A166">
            <v>25</v>
          </cell>
          <cell r="B166" t="str">
            <v>P3B</v>
          </cell>
          <cell r="E166">
            <v>70422876.188</v>
          </cell>
          <cell r="F166">
            <v>5795204.631</v>
          </cell>
          <cell r="G166">
            <v>5382920.085</v>
          </cell>
          <cell r="H166">
            <v>5809644.379000001</v>
          </cell>
          <cell r="I166">
            <v>5861034.355</v>
          </cell>
          <cell r="J166">
            <v>6121965.129999999</v>
          </cell>
          <cell r="K166">
            <v>5869704.334999999</v>
          </cell>
          <cell r="L166">
            <v>5763393.262</v>
          </cell>
          <cell r="M166">
            <v>6113215.096</v>
          </cell>
          <cell r="N166">
            <v>5968773.855</v>
          </cell>
          <cell r="O166">
            <v>6231554.234</v>
          </cell>
          <cell r="P166">
            <v>5415087.131</v>
          </cell>
          <cell r="Q166">
            <v>6090379.695</v>
          </cell>
          <cell r="S166">
            <v>5795204.631</v>
          </cell>
          <cell r="T166">
            <v>11178124.716</v>
          </cell>
          <cell r="U166">
            <v>16987769.095</v>
          </cell>
          <cell r="V166">
            <v>22848803.45</v>
          </cell>
          <cell r="W166">
            <v>28970768.58</v>
          </cell>
          <cell r="X166">
            <v>34840472.915</v>
          </cell>
          <cell r="Y166">
            <v>40603866.177</v>
          </cell>
          <cell r="Z166">
            <v>46717081.273</v>
          </cell>
          <cell r="AA166">
            <v>52685855.128000006</v>
          </cell>
          <cell r="AB166">
            <v>58917409.362</v>
          </cell>
          <cell r="AC166">
            <v>64332496.493</v>
          </cell>
          <cell r="AD166">
            <v>70422876.188</v>
          </cell>
        </row>
        <row r="167">
          <cell r="A167">
            <v>26</v>
          </cell>
          <cell r="B167" t="str">
            <v>Batam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</row>
        <row r="168">
          <cell r="A168">
            <v>27</v>
          </cell>
          <cell r="B168" t="str">
            <v>Tarakan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</row>
        <row r="169">
          <cell r="A169">
            <v>28</v>
          </cell>
          <cell r="B169" t="str">
            <v>Indonesia Power</v>
          </cell>
          <cell r="E169">
            <v>196547.13299999997</v>
          </cell>
          <cell r="F169">
            <v>14203.721</v>
          </cell>
          <cell r="G169">
            <v>11718.985</v>
          </cell>
          <cell r="H169">
            <v>11739.857</v>
          </cell>
          <cell r="I169">
            <v>13248.853</v>
          </cell>
          <cell r="J169">
            <v>18526.038</v>
          </cell>
          <cell r="K169">
            <v>17513.12</v>
          </cell>
          <cell r="L169">
            <v>16725.787</v>
          </cell>
          <cell r="M169">
            <v>19490.799</v>
          </cell>
          <cell r="N169">
            <v>16580.75</v>
          </cell>
          <cell r="O169">
            <v>18217.962</v>
          </cell>
          <cell r="P169">
            <v>19529.617</v>
          </cell>
          <cell r="Q169">
            <v>19051.644</v>
          </cell>
          <cell r="S169">
            <v>14203.721</v>
          </cell>
          <cell r="T169">
            <v>25922.706</v>
          </cell>
          <cell r="U169">
            <v>37662.562999999995</v>
          </cell>
          <cell r="V169">
            <v>50911.416</v>
          </cell>
          <cell r="W169">
            <v>69437.454</v>
          </cell>
          <cell r="X169">
            <v>86950.574</v>
          </cell>
          <cell r="Y169">
            <v>103676.36099999999</v>
          </cell>
          <cell r="Z169">
            <v>123167.15999999999</v>
          </cell>
          <cell r="AA169">
            <v>139747.90999999997</v>
          </cell>
          <cell r="AB169">
            <v>157965.87199999997</v>
          </cell>
          <cell r="AC169">
            <v>177495.48899999997</v>
          </cell>
          <cell r="AD169">
            <v>196547.13299999997</v>
          </cell>
        </row>
        <row r="170">
          <cell r="A170">
            <v>29</v>
          </cell>
          <cell r="B170" t="str">
            <v>PJB</v>
          </cell>
          <cell r="E170">
            <v>110056.71599999999</v>
          </cell>
          <cell r="F170">
            <v>9994.876999999999</v>
          </cell>
          <cell r="G170">
            <v>8854.996000000001</v>
          </cell>
          <cell r="H170">
            <v>8552.071</v>
          </cell>
          <cell r="I170">
            <v>8706.379</v>
          </cell>
          <cell r="J170">
            <v>11349.123</v>
          </cell>
          <cell r="K170">
            <v>8591.462</v>
          </cell>
          <cell r="L170">
            <v>8422.651</v>
          </cell>
          <cell r="M170">
            <v>9250.032000000001</v>
          </cell>
          <cell r="N170">
            <v>7414.540000000001</v>
          </cell>
          <cell r="O170">
            <v>9486.367</v>
          </cell>
          <cell r="P170">
            <v>9662.321</v>
          </cell>
          <cell r="Q170">
            <v>9771.897</v>
          </cell>
          <cell r="S170">
            <v>9994.876999999999</v>
          </cell>
          <cell r="T170">
            <v>18849.873</v>
          </cell>
          <cell r="U170">
            <v>27401.944</v>
          </cell>
          <cell r="V170">
            <v>36108.323000000004</v>
          </cell>
          <cell r="W170">
            <v>47457.446</v>
          </cell>
          <cell r="X170">
            <v>56048.908</v>
          </cell>
          <cell r="Y170">
            <v>64471.559</v>
          </cell>
          <cell r="Z170">
            <v>73721.591</v>
          </cell>
          <cell r="AA170">
            <v>81136.131</v>
          </cell>
          <cell r="AB170">
            <v>90622.49799999999</v>
          </cell>
          <cell r="AC170">
            <v>100284.81899999999</v>
          </cell>
          <cell r="AD170">
            <v>110056.71599999999</v>
          </cell>
        </row>
        <row r="171">
          <cell r="A171">
            <v>30</v>
          </cell>
          <cell r="B171" t="str">
            <v>Muaratawar</v>
          </cell>
          <cell r="E171">
            <v>36755.68000000001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2775.22</v>
          </cell>
          <cell r="K171">
            <v>29864.93</v>
          </cell>
          <cell r="L171">
            <v>806.08</v>
          </cell>
          <cell r="M171">
            <v>652.25</v>
          </cell>
          <cell r="N171">
            <v>750.33</v>
          </cell>
          <cell r="O171">
            <v>666.05</v>
          </cell>
          <cell r="P171">
            <v>645.55</v>
          </cell>
          <cell r="Q171">
            <v>595.27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2775.22</v>
          </cell>
          <cell r="X171">
            <v>32640.15</v>
          </cell>
          <cell r="Y171">
            <v>33446.23</v>
          </cell>
          <cell r="Z171">
            <v>34098.48</v>
          </cell>
          <cell r="AA171">
            <v>34848.810000000005</v>
          </cell>
          <cell r="AB171">
            <v>35514.86000000001</v>
          </cell>
          <cell r="AC171">
            <v>36160.41000000001</v>
          </cell>
          <cell r="AD171">
            <v>36755.68000000001</v>
          </cell>
        </row>
        <row r="172">
          <cell r="A172">
            <v>31</v>
          </cell>
          <cell r="B172" t="str">
            <v>Luar Jamali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</row>
        <row r="173">
          <cell r="A173">
            <v>32</v>
          </cell>
          <cell r="B173" t="str">
            <v>Sumatera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</row>
        <row r="174">
          <cell r="A174">
            <v>33</v>
          </cell>
          <cell r="B174" t="str">
            <v>Dis. Sumatera</v>
          </cell>
          <cell r="E174">
            <v>12256961.4791399</v>
          </cell>
          <cell r="F174">
            <v>977774.4782458001</v>
          </cell>
          <cell r="G174">
            <v>919296.4624119999</v>
          </cell>
          <cell r="H174">
            <v>1016137.3141570998</v>
          </cell>
          <cell r="I174">
            <v>999214.2262337004</v>
          </cell>
          <cell r="J174">
            <v>1057363.8710683999</v>
          </cell>
          <cell r="K174">
            <v>1012116.1527311</v>
          </cell>
          <cell r="L174">
            <v>1026989.6657999</v>
          </cell>
          <cell r="M174">
            <v>1059250.4249408</v>
          </cell>
          <cell r="N174">
            <v>1019650.4867485999</v>
          </cell>
          <cell r="O174">
            <v>1077701.6489083</v>
          </cell>
          <cell r="P174">
            <v>1023907.5956822</v>
          </cell>
          <cell r="Q174">
            <v>1067559.152212</v>
          </cell>
          <cell r="S174">
            <v>977774.4782458001</v>
          </cell>
          <cell r="T174">
            <v>1897070.9406578</v>
          </cell>
          <cell r="U174">
            <v>2913208.2548149</v>
          </cell>
          <cell r="V174">
            <v>3912422.4810486003</v>
          </cell>
          <cell r="W174">
            <v>4969786.352117</v>
          </cell>
          <cell r="X174">
            <v>5981902.5048481</v>
          </cell>
          <cell r="Y174">
            <v>7008892.170648</v>
          </cell>
          <cell r="Z174">
            <v>8068142.5955888005</v>
          </cell>
          <cell r="AA174">
            <v>9087793.0823374</v>
          </cell>
          <cell r="AB174">
            <v>10165494.7312457</v>
          </cell>
          <cell r="AC174">
            <v>11189402.3269279</v>
          </cell>
          <cell r="AD174">
            <v>12256961.4791399</v>
          </cell>
        </row>
        <row r="175">
          <cell r="A175">
            <v>34</v>
          </cell>
          <cell r="B175" t="str">
            <v>Kit. Sumatera</v>
          </cell>
          <cell r="E175">
            <v>100.8</v>
          </cell>
          <cell r="F175">
            <v>18.8</v>
          </cell>
          <cell r="G175">
            <v>82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18.8</v>
          </cell>
          <cell r="T175">
            <v>100.8</v>
          </cell>
          <cell r="U175">
            <v>100.8</v>
          </cell>
          <cell r="V175">
            <v>100.8</v>
          </cell>
          <cell r="W175">
            <v>100.8</v>
          </cell>
          <cell r="X175">
            <v>100.8</v>
          </cell>
          <cell r="Y175">
            <v>100.8</v>
          </cell>
          <cell r="Z175">
            <v>100.8</v>
          </cell>
          <cell r="AA175">
            <v>100.8</v>
          </cell>
          <cell r="AB175">
            <v>100.8</v>
          </cell>
          <cell r="AC175">
            <v>100.8</v>
          </cell>
          <cell r="AD175">
            <v>100.8</v>
          </cell>
        </row>
        <row r="176">
          <cell r="A176">
            <v>35</v>
          </cell>
          <cell r="B176" t="str">
            <v>Kalimantan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</row>
        <row r="177">
          <cell r="A177">
            <v>36</v>
          </cell>
          <cell r="B177" t="str">
            <v>Sulawesi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</row>
        <row r="178">
          <cell r="A178">
            <v>37</v>
          </cell>
          <cell r="B178" t="str">
            <v>Indonesia Timur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</row>
        <row r="179">
          <cell r="A179">
            <v>38</v>
          </cell>
          <cell r="B179" t="str">
            <v>Jamali</v>
          </cell>
          <cell r="E179">
            <v>70539597.241</v>
          </cell>
          <cell r="F179">
            <v>5799171.61608</v>
          </cell>
          <cell r="G179">
            <v>5387609.4998</v>
          </cell>
          <cell r="H179">
            <v>5816449.7732</v>
          </cell>
          <cell r="I179">
            <v>5866079.535</v>
          </cell>
          <cell r="J179">
            <v>6131375.932999999</v>
          </cell>
          <cell r="K179">
            <v>5908879.222999999</v>
          </cell>
          <cell r="L179">
            <v>5771790.276</v>
          </cell>
          <cell r="M179">
            <v>6120099.971</v>
          </cell>
          <cell r="N179">
            <v>5974203.856000001</v>
          </cell>
          <cell r="O179">
            <v>6236882.522</v>
          </cell>
          <cell r="P179">
            <v>5419811.647</v>
          </cell>
          <cell r="Q179">
            <v>6107243.38892</v>
          </cell>
          <cell r="S179">
            <v>5799171.61608</v>
          </cell>
          <cell r="T179">
            <v>11186781.115880001</v>
          </cell>
          <cell r="U179">
            <v>17003230.889080003</v>
          </cell>
          <cell r="V179">
            <v>22869310.424080003</v>
          </cell>
          <cell r="W179">
            <v>29000686.35708</v>
          </cell>
          <cell r="X179">
            <v>34909565.58008</v>
          </cell>
          <cell r="Y179">
            <v>40681355.85608</v>
          </cell>
          <cell r="Z179">
            <v>46801455.827080004</v>
          </cell>
          <cell r="AA179">
            <v>52775659.68308</v>
          </cell>
          <cell r="AB179">
            <v>59012542.20508</v>
          </cell>
          <cell r="AC179">
            <v>64432353.85208</v>
          </cell>
          <cell r="AD179">
            <v>70539597.241</v>
          </cell>
        </row>
        <row r="180">
          <cell r="A180">
            <v>39</v>
          </cell>
          <cell r="B180" t="str">
            <v>Dis. Jamali</v>
          </cell>
          <cell r="E180">
            <v>90143849.898</v>
          </cell>
          <cell r="F180">
            <v>7366499.86408</v>
          </cell>
          <cell r="G180">
            <v>6856841.230800001</v>
          </cell>
          <cell r="H180">
            <v>7528823.7831999995</v>
          </cell>
          <cell r="I180">
            <v>7313950.864</v>
          </cell>
          <cell r="J180">
            <v>7629352.977000001</v>
          </cell>
          <cell r="K180">
            <v>7376211.073999999</v>
          </cell>
          <cell r="L180">
            <v>7624763.971</v>
          </cell>
          <cell r="M180">
            <v>7735218.363</v>
          </cell>
          <cell r="N180">
            <v>7673214.152</v>
          </cell>
          <cell r="O180">
            <v>8162771.367000001</v>
          </cell>
          <cell r="P180">
            <v>7023691.601000001</v>
          </cell>
          <cell r="Q180">
            <v>7852510.65092</v>
          </cell>
          <cell r="S180">
            <v>7366499.86408</v>
          </cell>
          <cell r="T180">
            <v>14223341.09488</v>
          </cell>
          <cell r="U180">
            <v>21752164.87808</v>
          </cell>
          <cell r="V180">
            <v>29066115.74208</v>
          </cell>
          <cell r="W180">
            <v>36695468.71908</v>
          </cell>
          <cell r="X180">
            <v>44071679.79308</v>
          </cell>
          <cell r="Y180">
            <v>51696443.76408</v>
          </cell>
          <cell r="Z180">
            <v>59431662.12708</v>
          </cell>
          <cell r="AA180">
            <v>67104876.27908</v>
          </cell>
          <cell r="AB180">
            <v>75267647.64608</v>
          </cell>
          <cell r="AC180">
            <v>82291339.24708</v>
          </cell>
          <cell r="AD180">
            <v>90143849.898</v>
          </cell>
        </row>
        <row r="181">
          <cell r="A181">
            <v>40</v>
          </cell>
          <cell r="B181" t="str">
            <v>Dis. A/P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</row>
        <row r="182">
          <cell r="A182">
            <v>41</v>
          </cell>
          <cell r="B182" t="str">
            <v>Kit. A/P</v>
          </cell>
          <cell r="E182">
            <v>306603.84900000005</v>
          </cell>
          <cell r="F182">
            <v>24198.597999999998</v>
          </cell>
          <cell r="G182">
            <v>20573.981</v>
          </cell>
          <cell r="H182">
            <v>20291.928</v>
          </cell>
          <cell r="I182">
            <v>21955.232</v>
          </cell>
          <cell r="J182">
            <v>29875.161</v>
          </cell>
          <cell r="K182">
            <v>26104.582</v>
          </cell>
          <cell r="L182">
            <v>25148.438</v>
          </cell>
          <cell r="M182">
            <v>28740.831</v>
          </cell>
          <cell r="N182">
            <v>23995.29</v>
          </cell>
          <cell r="O182">
            <v>27704.328999999998</v>
          </cell>
          <cell r="P182">
            <v>29191.938</v>
          </cell>
          <cell r="Q182">
            <v>28823.541</v>
          </cell>
          <cell r="S182">
            <v>24198.597999999998</v>
          </cell>
          <cell r="T182">
            <v>44772.579</v>
          </cell>
          <cell r="U182">
            <v>65064.507</v>
          </cell>
          <cell r="V182">
            <v>87019.739</v>
          </cell>
          <cell r="W182">
            <v>116894.9</v>
          </cell>
          <cell r="X182">
            <v>142999.482</v>
          </cell>
          <cell r="Y182">
            <v>168147.91999999998</v>
          </cell>
          <cell r="Z182">
            <v>196888.751</v>
          </cell>
          <cell r="AA182">
            <v>220884.041</v>
          </cell>
          <cell r="AB182">
            <v>248588.37</v>
          </cell>
          <cell r="AC182">
            <v>277780.308</v>
          </cell>
          <cell r="AD182">
            <v>306603.84900000005</v>
          </cell>
        </row>
        <row r="183">
          <cell r="A183">
            <v>42</v>
          </cell>
          <cell r="B183" t="str">
            <v>Holding</v>
          </cell>
          <cell r="E183">
            <v>70502841.56100002</v>
          </cell>
          <cell r="F183">
            <v>5799171.61608</v>
          </cell>
          <cell r="G183">
            <v>5387609.4998</v>
          </cell>
          <cell r="H183">
            <v>5816449.7732</v>
          </cell>
          <cell r="I183">
            <v>5866079.535</v>
          </cell>
          <cell r="J183">
            <v>6128600.7129999995</v>
          </cell>
          <cell r="K183">
            <v>5879014.293</v>
          </cell>
          <cell r="L183">
            <v>5770984.1959999995</v>
          </cell>
          <cell r="M183">
            <v>6119447.721</v>
          </cell>
          <cell r="N183">
            <v>5973453.526000001</v>
          </cell>
          <cell r="O183">
            <v>6236216.472</v>
          </cell>
          <cell r="P183">
            <v>5419166.097</v>
          </cell>
          <cell r="Q183">
            <v>6106648.11892</v>
          </cell>
          <cell r="S183">
            <v>5799171.61608</v>
          </cell>
          <cell r="T183">
            <v>11186781.115880001</v>
          </cell>
          <cell r="U183">
            <v>17003230.889080003</v>
          </cell>
          <cell r="V183">
            <v>22869310.424080003</v>
          </cell>
          <cell r="W183">
            <v>28997911.137080003</v>
          </cell>
          <cell r="X183">
            <v>34876925.430080004</v>
          </cell>
          <cell r="Y183">
            <v>40647909.62608001</v>
          </cell>
          <cell r="Z183">
            <v>46767357.34708001</v>
          </cell>
          <cell r="AA183">
            <v>52740810.87308001</v>
          </cell>
          <cell r="AB183">
            <v>58977027.34508001</v>
          </cell>
          <cell r="AC183">
            <v>64396193.44208001</v>
          </cell>
          <cell r="AD183">
            <v>70502841.56100002</v>
          </cell>
        </row>
      </sheetData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000001"/>
      <sheetName val="W1"/>
      <sheetName val="W2"/>
      <sheetName val="W3"/>
      <sheetName val="W4"/>
      <sheetName val="W5"/>
      <sheetName val="W6"/>
      <sheetName val="W7"/>
      <sheetName val="W8"/>
      <sheetName val="W9"/>
      <sheetName val="W10"/>
      <sheetName val="w11"/>
      <sheetName val="batam"/>
      <sheetName val="kitut"/>
      <sheetName val="kitsel"/>
      <sheetName val="GABWIL"/>
      <sheetName val="JATIM"/>
      <sheetName val="JATENG"/>
      <sheetName val="JABAR"/>
      <sheetName val="dki"/>
      <sheetName val="P3B"/>
      <sheetName val="BENGKEL"/>
      <sheetName val="GABDIS"/>
      <sheetName val="DKP"/>
      <sheetName val="LMK"/>
      <sheetName val="JASDIK"/>
      <sheetName val="PPE"/>
      <sheetName val="pusat"/>
      <sheetName val="PENGUS"/>
      <sheetName val="DAK"/>
      <sheetName val="HOLDING"/>
      <sheetName val="PJB1"/>
      <sheetName val="PJB2"/>
      <sheetName val="ANAK"/>
      <sheetName val="KONSOLIDASI"/>
    </sheetNames>
    <sheetDataSet>
      <sheetData sheetId="0" refreshError="1"/>
      <sheetData sheetId="1" refreshError="1"/>
      <sheetData sheetId="2" refreshError="1">
        <row r="1">
          <cell r="A1" t="str">
            <v>PT PLN (PERSERO)</v>
          </cell>
          <cell r="J1" t="str">
            <v>Lampiran : 1.2.1</v>
          </cell>
        </row>
        <row r="2">
          <cell r="A2" t="str">
            <v>UNIT BISNIS  : WILAYAH  I ACEH</v>
          </cell>
        </row>
        <row r="4">
          <cell r="A4" t="str">
            <v>AKUMULASI PENYUSUTAN AKTIVA TETAP PER JENIS</v>
          </cell>
        </row>
        <row r="5">
          <cell r="A5" t="str">
            <v>(Diisi Dengan Angka Mutlak/Tanpa Kurung)</v>
          </cell>
        </row>
        <row r="7">
          <cell r="D7" t="str">
            <v>Tahun -  1998</v>
          </cell>
          <cell r="H7" t="str">
            <v>Tahun -  1999</v>
          </cell>
        </row>
        <row r="8">
          <cell r="A8" t="str">
            <v>No.</v>
          </cell>
          <cell r="D8" t="str">
            <v>Saldo </v>
          </cell>
          <cell r="G8" t="str">
            <v>Saldo</v>
          </cell>
          <cell r="J8" t="str">
            <v>Saldo</v>
          </cell>
        </row>
        <row r="9">
          <cell r="A9" t="str">
            <v>Urut</v>
          </cell>
          <cell r="C9" t="str">
            <v>Jenis  Aktiva Tetap</v>
          </cell>
          <cell r="D9" t="str">
            <v>Per 1 Jan. 1998</v>
          </cell>
          <cell r="E9" t="str">
            <v>Penambahan</v>
          </cell>
          <cell r="F9" t="str">
            <v>Pengurangan</v>
          </cell>
          <cell r="G9" t="str">
            <v>Per 31 Des 1998</v>
          </cell>
          <cell r="H9" t="str">
            <v>Penambahan</v>
          </cell>
          <cell r="I9" t="str">
            <v>Pengurangan</v>
          </cell>
          <cell r="J9" t="str">
            <v>Per 30 Des 1999</v>
          </cell>
        </row>
        <row r="10">
          <cell r="D10" t="str">
            <v>(Audited)</v>
          </cell>
        </row>
        <row r="11">
          <cell r="A11" t="str">
            <v>1</v>
          </cell>
          <cell r="C11" t="str">
            <v>2</v>
          </cell>
          <cell r="D11" t="str">
            <v>3</v>
          </cell>
          <cell r="E11" t="str">
            <v>4</v>
          </cell>
          <cell r="F11" t="str">
            <v>5</v>
          </cell>
          <cell r="G11" t="str">
            <v>6= 3+4-5</v>
          </cell>
          <cell r="H11" t="str">
            <v>8</v>
          </cell>
          <cell r="I11" t="str">
            <v>9</v>
          </cell>
          <cell r="J11" t="str">
            <v>10= 6+8-9</v>
          </cell>
        </row>
        <row r="13">
          <cell r="A13" t="str">
            <v>1</v>
          </cell>
          <cell r="C13" t="str">
            <v>Bangunan dan Kelengkapan Halaman</v>
          </cell>
          <cell r="D13">
            <v>8039176059</v>
          </cell>
          <cell r="E13">
            <v>1955167931</v>
          </cell>
          <cell r="F13">
            <v>371985258</v>
          </cell>
          <cell r="G13">
            <v>9622358732</v>
          </cell>
          <cell r="H13">
            <v>1816981389</v>
          </cell>
          <cell r="I13">
            <v>13225527</v>
          </cell>
          <cell r="J13">
            <v>11426114594</v>
          </cell>
        </row>
        <row r="14">
          <cell r="A14" t="str">
            <v>2</v>
          </cell>
          <cell r="C14" t="str">
            <v>Bangunan Saluran Air &amp; Perlkpnya</v>
          </cell>
          <cell r="G14">
            <v>0</v>
          </cell>
          <cell r="H14">
            <v>100985464</v>
          </cell>
          <cell r="J14">
            <v>100985464</v>
          </cell>
        </row>
        <row r="15">
          <cell r="A15" t="str">
            <v>3</v>
          </cell>
          <cell r="C15" t="str">
            <v>Jalan Sepur Samping</v>
          </cell>
          <cell r="G15">
            <v>0</v>
          </cell>
          <cell r="J15">
            <v>0</v>
          </cell>
        </row>
        <row r="16">
          <cell r="A16" t="str">
            <v>4</v>
          </cell>
          <cell r="C16" t="str">
            <v>Instalasi dan Mesin</v>
          </cell>
          <cell r="D16">
            <v>24293933225</v>
          </cell>
          <cell r="E16">
            <v>9506080274</v>
          </cell>
          <cell r="F16">
            <v>214503266</v>
          </cell>
          <cell r="G16">
            <v>33585510233</v>
          </cell>
          <cell r="H16">
            <v>4216720142</v>
          </cell>
          <cell r="I16">
            <v>1080268059</v>
          </cell>
          <cell r="J16">
            <v>36721962316</v>
          </cell>
        </row>
        <row r="17">
          <cell r="A17" t="str">
            <v>5</v>
          </cell>
          <cell r="C17" t="str">
            <v>Reaktor Nuklir</v>
          </cell>
          <cell r="G17">
            <v>0</v>
          </cell>
          <cell r="J17">
            <v>0</v>
          </cell>
        </row>
        <row r="18">
          <cell r="A18" t="str">
            <v>6</v>
          </cell>
          <cell r="C18" t="str">
            <v>Pelkpan Penyaluran T. Listrik</v>
          </cell>
          <cell r="D18">
            <v>1511889184</v>
          </cell>
          <cell r="E18">
            <v>999206376</v>
          </cell>
          <cell r="F18">
            <v>29662794</v>
          </cell>
          <cell r="G18">
            <v>2481432766</v>
          </cell>
          <cell r="H18">
            <v>480532101</v>
          </cell>
          <cell r="I18">
            <v>64674305</v>
          </cell>
          <cell r="J18">
            <v>2897290562</v>
          </cell>
        </row>
        <row r="19">
          <cell r="A19" t="str">
            <v>7</v>
          </cell>
          <cell r="C19" t="str">
            <v>Gardu Induk</v>
          </cell>
          <cell r="D19">
            <v>0</v>
          </cell>
          <cell r="E19">
            <v>0</v>
          </cell>
          <cell r="G19">
            <v>0</v>
          </cell>
          <cell r="J19">
            <v>0</v>
          </cell>
        </row>
        <row r="20">
          <cell r="A20" t="str">
            <v>8</v>
          </cell>
          <cell r="C20" t="str">
            <v>Saluran Udara Tegangan Tinggi</v>
          </cell>
          <cell r="G20">
            <v>0</v>
          </cell>
          <cell r="J20">
            <v>0</v>
          </cell>
        </row>
        <row r="21">
          <cell r="A21" t="str">
            <v>9</v>
          </cell>
          <cell r="C21" t="str">
            <v>Kabel Dibawah Tanah</v>
          </cell>
          <cell r="G21">
            <v>0</v>
          </cell>
          <cell r="J21">
            <v>0</v>
          </cell>
        </row>
        <row r="22">
          <cell r="A22" t="str">
            <v>10</v>
          </cell>
          <cell r="C22" t="str">
            <v>Jaringan Distribusi</v>
          </cell>
          <cell r="D22">
            <v>32986665800</v>
          </cell>
          <cell r="E22">
            <v>12220574794</v>
          </cell>
          <cell r="F22">
            <v>0</v>
          </cell>
          <cell r="G22">
            <v>45207240594</v>
          </cell>
          <cell r="H22">
            <v>13277685267</v>
          </cell>
          <cell r="I22">
            <v>163270988</v>
          </cell>
          <cell r="J22">
            <v>58321654873</v>
          </cell>
        </row>
        <row r="23">
          <cell r="A23" t="str">
            <v>11</v>
          </cell>
          <cell r="C23" t="str">
            <v>Gardu Distribusi</v>
          </cell>
          <cell r="D23">
            <v>6520740953</v>
          </cell>
          <cell r="E23">
            <v>1935163638</v>
          </cell>
          <cell r="F23">
            <v>5037141</v>
          </cell>
          <cell r="G23">
            <v>8450867450</v>
          </cell>
          <cell r="H23">
            <v>2202486779</v>
          </cell>
          <cell r="I23">
            <v>49629275</v>
          </cell>
          <cell r="J23">
            <v>10603724954</v>
          </cell>
        </row>
        <row r="24">
          <cell r="A24" t="str">
            <v>12</v>
          </cell>
          <cell r="C24" t="str">
            <v>Perlengkapan Lain Lain Distribusi</v>
          </cell>
          <cell r="D24">
            <v>21725708188</v>
          </cell>
          <cell r="E24">
            <v>5206950325</v>
          </cell>
          <cell r="F24">
            <v>0</v>
          </cell>
          <cell r="G24">
            <v>26932658513</v>
          </cell>
          <cell r="H24">
            <v>5579496131</v>
          </cell>
          <cell r="I24">
            <v>16456350</v>
          </cell>
          <cell r="J24">
            <v>32495698294</v>
          </cell>
        </row>
        <row r="25">
          <cell r="A25" t="str">
            <v>13</v>
          </cell>
          <cell r="C25" t="str">
            <v>Perlengkapan Pengolahan Data</v>
          </cell>
          <cell r="D25">
            <v>429562339</v>
          </cell>
          <cell r="E25">
            <v>226454328</v>
          </cell>
          <cell r="F25">
            <v>71709295</v>
          </cell>
          <cell r="G25">
            <v>584307372</v>
          </cell>
          <cell r="H25">
            <v>222191920</v>
          </cell>
          <cell r="I25">
            <v>11764805</v>
          </cell>
          <cell r="J25">
            <v>794734487</v>
          </cell>
        </row>
        <row r="26">
          <cell r="A26" t="str">
            <v>14</v>
          </cell>
          <cell r="C26" t="str">
            <v>Perlengkapan Transmisi Data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 t="str">
            <v>15</v>
          </cell>
          <cell r="C27" t="str">
            <v>Perlengkapan Telekomunikasi</v>
          </cell>
          <cell r="D27">
            <v>605530593</v>
          </cell>
          <cell r="E27">
            <v>238779372</v>
          </cell>
          <cell r="F27">
            <v>0</v>
          </cell>
          <cell r="G27">
            <v>844309965</v>
          </cell>
          <cell r="H27">
            <v>244742483</v>
          </cell>
          <cell r="I27">
            <v>0</v>
          </cell>
          <cell r="J27">
            <v>1089052448</v>
          </cell>
        </row>
        <row r="28">
          <cell r="A28" t="str">
            <v>16</v>
          </cell>
          <cell r="C28" t="str">
            <v>Perlengkapan Umum</v>
          </cell>
          <cell r="D28">
            <v>10876668634</v>
          </cell>
          <cell r="E28">
            <v>2062549345</v>
          </cell>
          <cell r="F28">
            <v>274559065</v>
          </cell>
          <cell r="G28">
            <v>12664658914</v>
          </cell>
          <cell r="H28">
            <v>1674941453</v>
          </cell>
          <cell r="I28">
            <v>20788578</v>
          </cell>
          <cell r="J28">
            <v>14318811789</v>
          </cell>
        </row>
        <row r="29">
          <cell r="A29" t="str">
            <v>17</v>
          </cell>
          <cell r="C29" t="str">
            <v>Kendaraan Bermotor dan Alat yg Mobil</v>
          </cell>
          <cell r="D29">
            <v>1488704471</v>
          </cell>
          <cell r="E29">
            <v>264644163</v>
          </cell>
          <cell r="F29">
            <v>0</v>
          </cell>
          <cell r="G29">
            <v>1753348634</v>
          </cell>
          <cell r="H29">
            <v>239366687</v>
          </cell>
          <cell r="I29">
            <v>5361180</v>
          </cell>
          <cell r="J29">
            <v>1987354141</v>
          </cell>
        </row>
        <row r="30">
          <cell r="A30" t="str">
            <v>18</v>
          </cell>
          <cell r="C30" t="str">
            <v>Material Cadang</v>
          </cell>
          <cell r="D30">
            <v>129397646</v>
          </cell>
          <cell r="E30">
            <v>192835193</v>
          </cell>
          <cell r="F30">
            <v>4628550</v>
          </cell>
          <cell r="G30">
            <v>317604289</v>
          </cell>
          <cell r="H30">
            <v>474185081</v>
          </cell>
          <cell r="I30">
            <v>642151507</v>
          </cell>
          <cell r="J30">
            <v>149637863</v>
          </cell>
        </row>
        <row r="31">
          <cell r="C31" t="str">
            <v>SUB TOTAL</v>
          </cell>
          <cell r="D31">
            <v>108607977092</v>
          </cell>
          <cell r="E31">
            <v>34808405739</v>
          </cell>
          <cell r="F31">
            <v>972085369</v>
          </cell>
          <cell r="G31">
            <v>142444297462</v>
          </cell>
          <cell r="H31">
            <v>30530314897</v>
          </cell>
          <cell r="I31">
            <v>2067590574</v>
          </cell>
          <cell r="J31">
            <v>170907021785</v>
          </cell>
        </row>
        <row r="32">
          <cell r="A32" t="str">
            <v>19</v>
          </cell>
          <cell r="C32" t="str">
            <v>Tanah &amp; Hak atas Tanah</v>
          </cell>
          <cell r="G32">
            <v>0</v>
          </cell>
          <cell r="J32">
            <v>0</v>
          </cell>
        </row>
        <row r="33">
          <cell r="C33" t="str">
            <v>T O T A L</v>
          </cell>
          <cell r="D33">
            <v>108607977092</v>
          </cell>
          <cell r="E33">
            <v>34808405739</v>
          </cell>
          <cell r="F33">
            <v>972085369</v>
          </cell>
          <cell r="G33">
            <v>142444297462</v>
          </cell>
          <cell r="H33">
            <v>30530314897</v>
          </cell>
          <cell r="I33">
            <v>2067590574</v>
          </cell>
          <cell r="J33">
            <v>170907021785</v>
          </cell>
        </row>
        <row r="35">
          <cell r="A35" t="str">
            <v>Catatan :</v>
          </cell>
          <cell r="B35" t="str">
            <v>- Kolom 4, 5, 8 dan 9  adalah mutasi murni.</v>
          </cell>
          <cell r="J35" t="str">
            <v>file : AKPENY-J.wk1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Pendukung"/>
      <sheetName val="Kontrol"/>
      <sheetName val="Eliminasi"/>
      <sheetName val="JurnalDKP"/>
      <sheetName val="ReklasH"/>
      <sheetName val="ReklasKons"/>
      <sheetName val="ReklasAnak"/>
      <sheetName val="Utpiut"/>
      <sheetName val="LRUNIT"/>
      <sheetName val="PP"/>
      <sheetName val="Jurnal"/>
      <sheetName val="L_23"/>
      <sheetName val="Penjualan"/>
      <sheetName val="ProdSendiri"/>
      <sheetName val="PS&amp;Susut TL"/>
      <sheetName val="SewaBeli"/>
      <sheetName val="Transfer"/>
      <sheetName val="Listing"/>
      <sheetName val="W1"/>
      <sheetName val="Bln3.4"/>
      <sheetName val="Kurs"/>
    </sheetNames>
    <sheetDataSet>
      <sheetData sheetId="0"/>
      <sheetData sheetId="1" refreshError="1">
        <row r="88">
          <cell r="D8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ASUMSI"/>
      <sheetName val="QView"/>
      <sheetName val="Mgmt Rpt"/>
      <sheetName val="Catatan"/>
      <sheetName val="LR"/>
      <sheetName val="KK-LR"/>
      <sheetName val="NRC"/>
      <sheetName val="KK-NRC"/>
      <sheetName val="CF"/>
      <sheetName val="CF Tw"/>
      <sheetName val="KK"/>
      <sheetName val="Formula CICR-WACC"/>
      <sheetName val="KasInv"/>
      <sheetName val="Ren. Inv"/>
      <sheetName val="DCSR"/>
      <sheetName val="CICR"/>
      <sheetName val="WACC"/>
      <sheetName val="BPP"/>
      <sheetName val="Kep 100"/>
      <sheetName val="Butuh PSO"/>
      <sheetName val="kWh Jual"/>
      <sheetName val="KVA &amp; BP"/>
      <sheetName val="Data EP"/>
      <sheetName val="KK EP"/>
      <sheetName val="L5IPP"/>
      <sheetName val="L6Sewa"/>
      <sheetName val="L8NE"/>
      <sheetName val="L7"/>
      <sheetName val="L 9"/>
      <sheetName val="L10Har"/>
      <sheetName val="L11Peg"/>
      <sheetName val="L12Admin"/>
      <sheetName val="L13Depr"/>
      <sheetName val="L20Keu"/>
      <sheetName val="InvOLD"/>
      <sheetName val="T7Penyertaan"/>
      <sheetName val="T14SDPD"/>
      <sheetName val="T15LPE"/>
      <sheetName val="T16PSO"/>
      <sheetName val="T17RISD"/>
      <sheetName val="T18LR AP"/>
      <sheetName val="T19Nrc AP"/>
    </sheetNames>
    <sheetDataSet>
      <sheetData sheetId="0" refreshError="1">
        <row r="8">
          <cell r="C8">
            <v>10000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Neraca Changes"/>
      <sheetName val="Laba Rugi Changes"/>
      <sheetName val="Investasi Changes"/>
      <sheetName val="Cover"/>
      <sheetName val="Daftar Isi"/>
      <sheetName val="Asumsi"/>
      <sheetName val="PTKU"/>
      <sheetName val="LabaRugi Unsur"/>
      <sheetName val="LabaRugi Fungsi"/>
      <sheetName val="Penjelas"/>
      <sheetName val="JualGTarif(11A)"/>
      <sheetName val="PendOpLain(11B)"/>
      <sheetName val="IkhtisarBiop(12.0)"/>
      <sheetName val="PembelianiTL(12A1"/>
      <sheetName val="SewaPemb(12A2)"/>
      <sheetName val="BBMJenis(12B1)"/>
      <sheetName val="ProduksiTL(12B2)"/>
      <sheetName val="HarMat(12C1)"/>
      <sheetName val="HarJabor(12C2)"/>
      <sheetName val="BBaku(12C3)"/>
      <sheetName val="BPeg-F(12D1)"/>
      <sheetName val="Bipeg-U(12D2)"/>
      <sheetName val="Rincian By Adminis"/>
      <sheetName val="Rincian Lain lain by Adm"/>
      <sheetName val="BOLain(12E1)"/>
      <sheetName val="BOLain(12E2)"/>
      <sheetName val="PendaLuOp(13)"/>
      <sheetName val="BiLuOp(14)"/>
      <sheetName val="BiPinjamin(15)"/>
      <sheetName val="PenjTL(18)"/>
      <sheetName val="LabaRugi Lainnya 2007(20)"/>
      <sheetName val="LabaRugi Unsur2006(21A)"/>
      <sheetName val="LabaRugi Fungsi2006(21B)"/>
      <sheetName val="XXXXXXXX"/>
      <sheetName val="XXXXXXX0"/>
      <sheetName val="XXXXXXX1"/>
      <sheetName val="LabaRugi Lainnya 2005(20)"/>
      <sheetName val="LabaRugi Unsur2004(21A)"/>
      <sheetName val="LabaRugi Fungsi2004(21B)"/>
      <sheetName val="Data"/>
      <sheetName val="PRK"/>
      <sheetName val="CUTI TH"/>
      <sheetName val="CUTI BESAR"/>
      <sheetName val="WINDUAN 2"/>
      <sheetName val="WINDUAN 3"/>
      <sheetName val="WINDUAN 4"/>
      <sheetName val="PENSIUN"/>
      <sheetName val="Pensiun Normal"/>
      <sheetName val="THR"/>
      <sheetName val="ACUAN"/>
      <sheetName val="Data Peg-Estimasi Angg 2005"/>
      <sheetName val="Gaji Dasar &amp; Index Daerah"/>
      <sheetName val="Tj. Rmh+Tj. Transp."/>
      <sheetName val="Tunj. Jabatan"/>
      <sheetName val="Cuti Tahunan "/>
      <sheetName val="Ct. Besar"/>
      <sheetName val="2 Windu"/>
      <sheetName val="3 Windu"/>
      <sheetName val="4 Windu"/>
      <sheetName val="THR (baru)"/>
      <sheetName val="Iuran Pemb.Kerja"/>
      <sheetName val="Pajak"/>
      <sheetName val="Pakaian Dinas"/>
      <sheetName val="Rupa-rupa"/>
      <sheetName val="Uang Makan Lembur"/>
      <sheetName val="Biaya Diklat"/>
      <sheetName val="Rekap Total"/>
      <sheetName val="Usulan FINAL-1 Tahun"/>
      <sheetName val="TRIW+FUNGSI"/>
      <sheetName val="CASHFLOW-BULANAN"/>
      <sheetName val="XL4Test5"/>
      <sheetName val="Submission Form"/>
      <sheetName val="Feuil2"/>
      <sheetName val="000000"/>
      <sheetName val="DAFISI"/>
      <sheetName val="Jelas"/>
      <sheetName val="Neraca"/>
      <sheetName val="LR"/>
      <sheetName val="LR_F"/>
      <sheetName val="Arus_Kas"/>
      <sheetName val="RE"/>
      <sheetName val="Cat"/>
      <sheetName val="BukuBesar"/>
      <sheetName val="L1_1"/>
      <sheetName val="L1_2"/>
      <sheetName val="L1_3"/>
      <sheetName val="L1_4"/>
      <sheetName val="L1_5"/>
      <sheetName val="L1_6"/>
      <sheetName val="L1_7"/>
      <sheetName val="L1_8"/>
      <sheetName val="L1_9"/>
      <sheetName val="L2_1"/>
      <sheetName val="L2_2"/>
      <sheetName val="L2_3"/>
      <sheetName val="L2_4"/>
      <sheetName val="L_2_4b"/>
      <sheetName val="L2_5"/>
      <sheetName val="L2_6"/>
      <sheetName val="L3_1"/>
      <sheetName val="L3_2"/>
      <sheetName val="L3_3"/>
      <sheetName val="L3_4"/>
      <sheetName val="L3_5"/>
      <sheetName val="L_4"/>
      <sheetName val="L_4_1"/>
      <sheetName val="L_5"/>
      <sheetName val="L_6"/>
      <sheetName val="L_7"/>
      <sheetName val="L_8a"/>
      <sheetName val="L_8b"/>
      <sheetName val="L_9"/>
      <sheetName val="L_10"/>
      <sheetName val="L_11"/>
      <sheetName val="L_12"/>
      <sheetName val="L_13"/>
      <sheetName val="L_14"/>
      <sheetName val="L_14b"/>
      <sheetName val="L_15"/>
      <sheetName val="L_16"/>
      <sheetName val="L_17"/>
      <sheetName val="L_18"/>
      <sheetName val="L_19"/>
      <sheetName val="L_20_1"/>
      <sheetName val="L_20_2"/>
      <sheetName val="L_21"/>
      <sheetName val="L_22"/>
      <sheetName val="L_23"/>
      <sheetName val="L_24"/>
      <sheetName val="L_25"/>
      <sheetName val="L_26"/>
      <sheetName val="L_27"/>
      <sheetName val="L_27_1"/>
      <sheetName val="L_27_2"/>
      <sheetName val="L_28a"/>
      <sheetName val="L_28b"/>
      <sheetName val="L_28c"/>
      <sheetName val="L_29"/>
      <sheetName val="GABUNGAN"/>
      <sheetName val="Sheet1"/>
      <sheetName val="Sheet2"/>
      <sheetName val="Sheet3"/>
      <sheetName val="000"/>
      <sheetName val="100"/>
      <sheetName val="001"/>
      <sheetName val="BB2000"/>
      <sheetName val="LK2001"/>
      <sheetName val="KK2000"/>
      <sheetName val="CF2000"/>
      <sheetName val="BB2001"/>
      <sheetName val="KK2001"/>
      <sheetName val="CF2001"/>
      <sheetName val="CFAnggaran"/>
      <sheetName val="SPDana"/>
      <sheetName val="CFLK2001"/>
      <sheetName val="UshDebtw101"/>
      <sheetName val="UshDeb00"/>
      <sheetName val="UshDeb03001"/>
      <sheetName val="L"/>
      <sheetName val="TUL III-09"/>
      <sheetName val="FAKTORMWHJUAL (2)"/>
      <sheetName val="FAKTORMWHJUAL"/>
      <sheetName val="ANALISABBM"/>
      <sheetName val="NR"/>
      <sheetName val="CF"/>
      <sheetName val="PSO2005"/>
      <sheetName val="PENJ2005"/>
      <sheetName val="HPP"/>
      <sheetName val="KOKIN"/>
      <sheetName val="K2004"/>
      <sheetName val="SALDO KAS"/>
      <sheetName val="SBDN"/>
      <sheetName val="PEREK"/>
      <sheetName val="PSO2004"/>
      <sheetName val="INV-T"/>
      <sheetName val="datNR"/>
      <sheetName val="BBM"/>
      <sheetName val="datLR"/>
      <sheetName val="PENJ2004"/>
      <sheetName val="L6"/>
      <sheetName val="L6l"/>
      <sheetName val="IPP VOLUME"/>
      <sheetName val="HPP04"/>
      <sheetName val="STAT"/>
      <sheetName val="PPSUB"/>
      <sheetName val="SUBhpp"/>
      <sheetName val="LRA"/>
      <sheetName val="NRA"/>
      <sheetName val="LRA1"/>
      <sheetName val="LRU05"/>
      <sheetName val="LRU04"/>
      <sheetName val="LRBACEH"/>
      <sheetName val="Lamp"/>
      <sheetName val="LISWAS"/>
      <sheetName val="PenBP"/>
      <sheetName val="PSUSUT"/>
      <sheetName val="BDOP5"/>
      <sheetName val="ad51"/>
      <sheetName val="ad52"/>
      <sheetName val="SewD"/>
      <sheetName val="LMNR"/>
      <sheetName val="JKP"/>
      <sheetName val="AKT"/>
      <sheetName val="LM1NR"/>
      <sheetName val="NRU"/>
      <sheetName val="DRNRU"/>
      <sheetName val="datBAB"/>
      <sheetName val="FUNGSI"/>
      <sheetName val="Rp.kWh"/>
      <sheetName val="L1"/>
      <sheetName val="L2"/>
      <sheetName val="L3"/>
      <sheetName val="Pembelian"/>
      <sheetName val="L5"/>
      <sheetName val="L7"/>
      <sheetName val="L8"/>
      <sheetName val="L9"/>
      <sheetName val="Resume"/>
      <sheetName val="ONK"/>
      <sheetName val="PembelianL"/>
      <sheetName val="SewaDL"/>
      <sheetName val="PENDAPATAN"/>
      <sheetName val="HAR"/>
      <sheetName val="HRT1"/>
      <sheetName val="L11PEG"/>
      <sheetName val="PEG"/>
      <sheetName val="datPEG"/>
      <sheetName val="L12ADM"/>
      <sheetName val="ADM"/>
      <sheetName val="ADM05"/>
      <sheetName val="BDOP"/>
      <sheetName val="BDOP1"/>
      <sheetName val="datBDOP"/>
      <sheetName val="DLOP"/>
      <sheetName val="DLOP1"/>
      <sheetName val="L21"/>
      <sheetName val="INF-UN"/>
      <sheetName val="Piutang"/>
      <sheetName val="datpen"/>
      <sheetName val="L4"/>
      <sheetName val="DATAVARIABEL"/>
      <sheetName val="KINERJA"/>
      <sheetName val="LABARUGI"/>
      <sheetName val="SPDN"/>
      <sheetName val="CASHFLOW"/>
      <sheetName val="PEREQ"/>
      <sheetName val="PPem"/>
      <sheetName val="LRANG"/>
      <sheetName val="NRANG"/>
      <sheetName val="ROE"/>
      <sheetName val="PenTL"/>
      <sheetName val="PenGol"/>
      <sheetName val="SalesUnit"/>
      <sheetName val="KVAGOL"/>
      <sheetName val="PendBP"/>
      <sheetName val="Ongkos Angkut"/>
      <sheetName val="Pendukung"/>
      <sheetName val="OIL"/>
      <sheetName val="AOHAR"/>
      <sheetName val="POLain"/>
      <sheetName val="Dana"/>
      <sheetName val="CFBulanan"/>
      <sheetName val="Inv-SD"/>
      <sheetName val="INVES-F"/>
      <sheetName val="NRCunit2004"/>
      <sheetName val="LRUnit2004"/>
      <sheetName val="BiAdm"/>
      <sheetName val="adm_dat"/>
      <sheetName val="SewaD"/>
      <sheetName val="DEPRES"/>
      <sheetName val="Revaldll"/>
      <sheetName val="BAB Lainnya"/>
      <sheetName val="LISWAS4"/>
      <sheetName val="CashBudget"/>
      <sheetName val="DataLR"/>
      <sheetName val="DataNRC"/>
      <sheetName val="F-KIT"/>
      <sheetName val="F-DIST"/>
      <sheetName val="RISD"/>
      <sheetName val="pelanggan"/>
      <sheetName val="investasi"/>
      <sheetName val="sfc&amp;hrgbbm"/>
      <sheetName val="biayabbm"/>
      <sheetName val="PRODUKSI"/>
      <sheetName val="penjualantl"/>
      <sheetName val="ekuitas"/>
      <sheetName val="neracatlub"/>
      <sheetName val="neracatl"/>
      <sheetName val="lkbiayabbm"/>
      <sheetName val="pinjaman"/>
      <sheetName val="W-NAD"/>
      <sheetName val="W-SU"/>
      <sheetName val="W-SB"/>
      <sheetName val="W-R"/>
      <sheetName val="W-SJB"/>
      <sheetName val="W-L"/>
      <sheetName val="W-BB"/>
      <sheetName val="W-KB"/>
      <sheetName val="W-KST"/>
      <sheetName val="W-KT"/>
      <sheetName val="W-SUT"/>
      <sheetName val="W-SSR"/>
      <sheetName val="W-M"/>
      <sheetName val="W-P"/>
      <sheetName val="W-NTB"/>
      <sheetName val="W-NTT"/>
      <sheetName val="D-B"/>
      <sheetName val="D-JTM"/>
      <sheetName val="D-JTG"/>
      <sheetName val="D-JBB"/>
      <sheetName val="D-JRT"/>
      <sheetName val="K-SBU"/>
      <sheetName val="K-SBS"/>
      <sheetName val="P3B-J"/>
      <sheetName val="P3B-S"/>
      <sheetName val="JPP"/>
      <sheetName val="JE"/>
      <sheetName val="JP"/>
      <sheetName val="JMK"/>
      <sheetName val="JS"/>
      <sheetName val="PP"/>
      <sheetName val="KP"/>
      <sheetName val="P-SA"/>
      <sheetName val="P-SSR"/>
      <sheetName val="P-JBN"/>
      <sheetName val="P-S"/>
      <sheetName val="P-K"/>
      <sheetName val="K-TJ"/>
      <sheetName val="K-MTR"/>
      <sheetName val="K-CLG"/>
      <sheetName val="PJB"/>
      <sheetName val="IP"/>
      <sheetName val="BTM"/>
      <sheetName val="ICP"/>
      <sheetName val="PLN E"/>
      <sheetName val="PLN TRK"/>
      <sheetName val="REK WIL"/>
      <sheetName val="REK DIS"/>
      <sheetName val="REK KP"/>
      <sheetName val="REK JP"/>
      <sheetName val="REK PIK"/>
      <sheetName val="REK AP"/>
      <sheetName val="REKAP"/>
      <sheetName val="REKAP UNIT 1"/>
      <sheetName val="RIP 1"/>
      <sheetName val="RKAI 1"/>
      <sheetName val="RISD 1"/>
      <sheetName val="RIP"/>
      <sheetName val="RKAI"/>
      <sheetName val="DAF PROY"/>
      <sheetName val="Laba Rugi"/>
      <sheetName val="00000000"/>
      <sheetName val="By Non HPP"/>
      <sheetName val="Beban-Usaha"/>
      <sheetName val="LK2004"/>
      <sheetName val="DPN"/>
      <sheetName val="AT 2004"/>
      <sheetName val="Biaya&amp;NrcKWh"/>
      <sheetName val="NE"/>
      <sheetName val="Perhit.HPP"/>
      <sheetName val="GambarB"/>
      <sheetName val="Subsidi"/>
      <sheetName val="Cair Subs"/>
      <sheetName val="000001"/>
      <sheetName val="W1"/>
      <sheetName val="W2"/>
      <sheetName val="W3"/>
      <sheetName val="W4"/>
      <sheetName val="W5"/>
      <sheetName val="W6"/>
      <sheetName val="W7"/>
      <sheetName val="W8"/>
      <sheetName val="W9"/>
      <sheetName val="W10"/>
      <sheetName val="w11"/>
      <sheetName val="batam"/>
      <sheetName val="kitut"/>
      <sheetName val="kitsel"/>
      <sheetName val="GABWIL"/>
      <sheetName val="JATIM"/>
      <sheetName val="JATENG"/>
      <sheetName val="JABAR"/>
      <sheetName val="dki"/>
      <sheetName val="P3B"/>
      <sheetName val="BENGKEL"/>
      <sheetName val="GABDIS"/>
      <sheetName val="DKP"/>
      <sheetName val="LMK"/>
      <sheetName val="JASDIK"/>
      <sheetName val="PPE"/>
      <sheetName val="pusat"/>
      <sheetName val="PENGUS"/>
      <sheetName val="DAK"/>
      <sheetName val="HOLDING"/>
      <sheetName val="PJB1"/>
      <sheetName val="PJB2"/>
      <sheetName val="ANAK"/>
      <sheetName val="KONSOLIDASI"/>
      <sheetName val="PANTAUAN"/>
      <sheetName val="TARAKALOR"/>
      <sheetName val="D-Usaha"/>
      <sheetName val="LKAO"/>
      <sheetName val="ubay"/>
      <sheetName val="sept 01-07"/>
      <sheetName val="sept"/>
      <sheetName val="a"/>
      <sheetName val="MAT VALUE"/>
      <sheetName val="JASA-OS"/>
      <sheetName val="Instalasi"/>
      <sheetName val="TOTAL HAR-UNIT"/>
      <sheetName val="REKAP-MAT"/>
      <sheetName val="REKAP-JASA"/>
      <sheetName val="TOTAL-AO"/>
      <sheetName val="JASA"/>
      <sheetName val="MAT"/>
      <sheetName val="KANWIL"/>
      <sheetName val="BMASIN"/>
      <sheetName val="KBARU"/>
      <sheetName val="BARABAI"/>
      <sheetName val="PRAYA"/>
      <sheetName val="KPUAS"/>
      <sheetName val="SBTO"/>
      <sheetName val="APB"/>
      <sheetName val="S-ASAM2"/>
      <sheetName val="Cara"/>
      <sheetName val="Pens. Normal "/>
      <sheetName val="Data THR"/>
      <sheetName val="Data Peg. per 1 Jan-2006"/>
      <sheetName val="Gaji Dasar"/>
      <sheetName val="Tj. Daerah"/>
      <sheetName val="Tj. Dasar"/>
      <sheetName val="Ct Th "/>
      <sheetName val="Ct.Bsr "/>
      <sheetName val="Iur Pemb Kerja"/>
      <sheetName val="Pajak "/>
      <sheetName val="Final - 1 Tahun"/>
      <sheetName val="Final - Triwulanan"/>
      <sheetName val="Final - Bulanan"/>
      <sheetName val="AI (IS1)"/>
      <sheetName val="AI (IS2)(1)"/>
      <sheetName val="AI (IS2) (2)"/>
      <sheetName val="REK TRW (IS3)"/>
      <sheetName val="REK TRW (IS4)"/>
      <sheetName val="Kontrol"/>
      <sheetName val="Eliminasi"/>
      <sheetName val="JurnalDKP"/>
      <sheetName val="ReklasH"/>
      <sheetName val="ReklasKons"/>
      <sheetName val="ReklasAnak"/>
      <sheetName val="Utpiut"/>
      <sheetName val="LRUNIT"/>
      <sheetName val="Jurnal"/>
      <sheetName val="GABLUARJAWA1 (2)"/>
      <sheetName val="GABLUARJAWA2 (2)"/>
      <sheetName val="GABJAWA (2)"/>
      <sheetName val="GABUPUSAT (2)"/>
      <sheetName val="GABKONS (2)"/>
      <sheetName val="HOLDINGA (2)"/>
      <sheetName val="KONSOLIDASI (2)"/>
      <sheetName val="Kamus"/>
      <sheetName val="Rekapitulasi"/>
      <sheetName val="Basket"/>
      <sheetName val="JTM"/>
      <sheetName val="JTR"/>
      <sheetName val="Gardu"/>
      <sheetName val="SR"/>
      <sheetName val="KWhmeter"/>
      <sheetName val="UAI"/>
      <sheetName val="Rekap000"/>
      <sheetName val="Basket000"/>
      <sheetName val="JTM000"/>
      <sheetName val="JTR000"/>
      <sheetName val="Gardu000"/>
      <sheetName val="SR000"/>
      <sheetName val="kWhmeter0"/>
      <sheetName val="UAI000"/>
      <sheetName val="FGTM 01"/>
      <sheetName val="Lampiran I"/>
      <sheetName val="Menu"/>
      <sheetName val="Periode"/>
      <sheetName val="DaftarIsi"/>
      <sheetName val="NRC-Unit"/>
      <sheetName val="LRU-Unit"/>
      <sheetName val="Perubahan Baru"/>
      <sheetName val="L-R"/>
      <sheetName val="NRC"/>
      <sheetName val="PerhitunganKinKeu_kit"/>
      <sheetName val="target_penunjang"/>
      <sheetName val="target_kit"/>
      <sheetName val="kali-2000"/>
      <sheetName val="kali-2001"/>
      <sheetName val="Sheet4"/>
      <sheetName val="Sheet5"/>
      <sheetName val="Sheet6"/>
      <sheetName val="Sheet7"/>
      <sheetName val="NRCPTK01"/>
      <sheetName val="NRCKTP01"/>
      <sheetName val="NRCPTS01"/>
      <sheetName val="NRCSKW01"/>
      <sheetName val="NRCSGU01"/>
      <sheetName val="NRC-STG"/>
      <sheetName val="NRCSBS01"/>
      <sheetName val="Dialog"/>
      <sheetName val="Factor"/>
      <sheetName val="Container"/>
      <sheetName val="GenlistHI"/>
      <sheetName val="Genlist RPTL DES'03"/>
      <sheetName val="GenlistLO"/>
      <sheetName val="Genlist RPTL SEP'03"/>
      <sheetName val="Inv_NAD"/>
      <sheetName val="Inv_SUMUT"/>
      <sheetName val="Inv_RIAU"/>
      <sheetName val="Inv_SUMBAR"/>
      <sheetName val="Inv_S2JB"/>
      <sheetName val="Inv_LAMPUNG"/>
      <sheetName val="Inv_BABEL"/>
      <sheetName val="Inv_KITLUR SUMBAGUT"/>
      <sheetName val="Inv_KITLUR SUMBAGSEL"/>
      <sheetName val="Summary SUMATRA"/>
      <sheetName val="Inv_KALBAR"/>
      <sheetName val="Inv_KALTIM"/>
      <sheetName val="Inv_KALSELTENG"/>
      <sheetName val="Summary KALIMANTAN"/>
      <sheetName val="Inv_SULUTENGGO"/>
      <sheetName val="Inv_SULSELRA"/>
      <sheetName val="Summary SULAWESI"/>
      <sheetName val="Inv_NTB"/>
      <sheetName val="Inv_NTT"/>
      <sheetName val="Inv_MALUKU"/>
      <sheetName val="Module1"/>
      <sheetName val="Module2"/>
      <sheetName val="Module5"/>
      <sheetName val="Inv_PAPUA"/>
      <sheetName val="Inv_OUTSIDE JAVA"/>
      <sheetName val="Summary LUAR JAWA"/>
      <sheetName val="KMS-DIS5"/>
      <sheetName val="Amandemen-2004"/>
      <sheetName val="List"/>
      <sheetName val="Selisih Prod"/>
      <sheetName val="NerSubsis"/>
      <sheetName val="Sw&amp;Bl"/>
      <sheetName val="Tap2006"/>
      <sheetName val="SelCpy"/>
      <sheetName val="rkap2007"/>
      <sheetName val="Catatan"/>
      <sheetName val="Uraian"/>
      <sheetName val="Sampul"/>
      <sheetName val="Chek"/>
      <sheetName val="kCal"/>
      <sheetName val="HitBln"/>
      <sheetName val="BBkr"/>
      <sheetName val="TRANS"/>
      <sheetName val="TABEL"/>
      <sheetName val="GAJI"/>
      <sheetName val="THR "/>
      <sheetName val="CUTI"/>
      <sheetName val="laba-rugi-pst"/>
      <sheetName val="nrc~ttd"/>
      <sheetName val="lr~trw"/>
      <sheetName val="laba-rugi-pst-PER-TRW"/>
      <sheetName val="LR-1"/>
      <sheetName val="nrctrw"/>
      <sheetName val="LR-5"/>
      <sheetName val="NRC-5"/>
      <sheetName val="KIT"/>
      <sheetName val="prod"/>
      <sheetName val="penjTL"/>
      <sheetName val="pendTL"/>
      <sheetName val="juaL"/>
      <sheetName val="Pend. BP"/>
      <sheetName val="Pend LL"/>
      <sheetName val="ikh"/>
      <sheetName val="sewa"/>
      <sheetName val="bbm1"/>
      <sheetName val="har-Ins"/>
      <sheetName val="har-Sar"/>
      <sheetName val="har-sar1"/>
      <sheetName val="PEG1"/>
      <sheetName val="adm1"/>
      <sheetName val="PENYU"/>
      <sheetName val="pdptn"/>
      <sheetName val="pendby"/>
      <sheetName val="pen-l-usaha"/>
      <sheetName val="kasimp"/>
      <sheetName val="CF-2007"/>
      <sheetName val="V-ADID"/>
      <sheetName val="RASIO"/>
      <sheetName val="EKUITY"/>
      <sheetName val="10 Indikator"/>
      <sheetName val="pelumas"/>
      <sheetName val="mat~har"/>
      <sheetName val="mat~pdp"/>
      <sheetName val="lingkungan"/>
      <sheetName val="lhe"/>
      <sheetName val="ikhfungsi"/>
      <sheetName val="LR-3"/>
      <sheetName val="LK-RINCI"/>
      <sheetName val="NRC-1"/>
      <sheetName val="nrc~rinc"/>
      <sheetName val="NRC-3"/>
      <sheetName val="banding"/>
      <sheetName val="Pend."/>
      <sheetName val="beli"/>
      <sheetName val="ARUSKAS"/>
      <sheetName val="SUMBER-DANA"/>
      <sheetName val="Hit"/>
      <sheetName val="Peny"/>
      <sheetName val="CFAT"/>
      <sheetName val="CASF FLOW"/>
      <sheetName val="KINERJA1"/>
      <sheetName val="kinerja2"/>
      <sheetName val="kinerja3"/>
      <sheetName val="Ket"/>
      <sheetName val="Saldo"/>
      <sheetName val="Receipt"/>
      <sheetName val="Neraca Daya Sis TNT"/>
      <sheetName val="SE.11-BASKET"/>
      <sheetName val="TRANS (GAB)"/>
      <sheetName val="Resume RKAP"/>
      <sheetName val="RESUM-BASKET"/>
      <sheetName val="RESUM  DISBURSE"/>
      <sheetName val="Resum Prioritas"/>
      <sheetName val="RESUM "/>
      <sheetName val="DISBURSE"/>
      <sheetName val="TID"/>
      <sheetName val="TI"/>
      <sheetName val="FAS"/>
      <sheetName val="urgensi-basket 1"/>
      <sheetName val="urgensi-basket 2"/>
      <sheetName val="urgensi-basket 3"/>
      <sheetName val="urgensi-basket 4"/>
      <sheetName val="urgensi-basket 5"/>
      <sheetName val="urgensi-basket 6"/>
      <sheetName val="RESUME-UAI"/>
      <sheetName val="20607"/>
      <sheetName val="RESUME (2)"/>
      <sheetName val="REK. DISB"/>
      <sheetName val="FORM.A3 KIT"/>
      <sheetName val="FORM.A3 TL"/>
      <sheetName val="MURNI"/>
      <sheetName val="TANAH"/>
      <sheetName val="RESUME FORM.A3"/>
      <sheetName val="SKAT"/>
      <sheetName val="DESEMBER"/>
      <sheetName val="mix luncuran 2008Rev (3)"/>
      <sheetName val="Prioritas"/>
      <sheetName val="Acuan SK"/>
      <sheetName val="Data-1"/>
      <sheetName val="Hitung Tarif Grade Baru"/>
      <sheetName val="Hitung P1 dan P2 Final"/>
      <sheetName val="Acuan Peg Baru S2-S1-D3-D1"/>
      <sheetName val="Prediksi"/>
      <sheetName val="Cuti Tahunan"/>
      <sheetName val="Data Pensiun"/>
      <sheetName val="Tarif Grade"/>
      <sheetName val="Tarif Grade Transisi"/>
      <sheetName val="Tj. Posisi"/>
      <sheetName val="Cuti Thn"/>
      <sheetName val="Cuti Bsr"/>
      <sheetName val="Dua Windu"/>
      <sheetName val="Tiga Windu"/>
      <sheetName val="Empat Windu"/>
      <sheetName val="THR 1"/>
      <sheetName val="Iur Pem Kerja"/>
      <sheetName val="Beban Pajak"/>
      <sheetName val="Biaya Psrta &amp; Diklat"/>
      <sheetName val="Pkaian Dinas"/>
      <sheetName val="Perawatan Kesehatan"/>
      <sheetName val="Premi Piket"/>
      <sheetName val="Uang Lmbur"/>
      <sheetName val="Uang Mkn Lmbur"/>
      <sheetName val="BPFP (Utk Peg.yg Mutasi)"/>
      <sheetName val="Biaya Kepeg. Lainnya"/>
      <sheetName val="Rangkuman Data"/>
      <sheetName val="Angg 2010 Tahunan FINAL"/>
      <sheetName val="Angg 2010 Trw. FINAL"/>
      <sheetName val="Angg 2010 Bulanan FINAL"/>
      <sheetName val="THR Baru"/>
      <sheetName val="Data THR-1"/>
      <sheetName val="REKAP "/>
      <sheetName val="TUL309"/>
      <sheetName val="TSEGARA"/>
      <sheetName val="RANI"/>
      <sheetName val="TAIS"/>
      <sheetName val="MANNA"/>
      <sheetName val="KPH"/>
      <sheetName val="CURUP"/>
      <sheetName val="MAMAN"/>
      <sheetName val="ARMA"/>
      <sheetName val="MUKO"/>
      <sheetName val="BINTUHAN"/>
      <sheetName val="eval "/>
      <sheetName val="kwh"/>
      <sheetName val="REKAP_REKG"/>
      <sheetName val="GAB"/>
      <sheetName val="muko2"/>
      <sheetName val="OMZET "/>
      <sheetName val="MAP PERBULAN"/>
      <sheetName val="TEKNIK"/>
      <sheetName val="NON TEKNIK"/>
      <sheetName val="Evaluasi Teknik"/>
      <sheetName val="Evaluasi Non Teknik"/>
      <sheetName val="Perhitungan Saving"/>
      <sheetName val="POS 62"/>
      <sheetName val="POS 544"/>
      <sheetName val="CabangJambi"/>
      <sheetName val="EstCabangJambi 2005"/>
      <sheetName val="calcJMB2006"/>
      <sheetName val="calcJMB2005"/>
      <sheetName val="bbi2000"/>
      <sheetName val="100000"/>
      <sheetName val="Perubahan"/>
      <sheetName val="BiDitghkan"/>
      <sheetName val="PIUT-JP"/>
      <sheetName val="BDD&amp;UMLain"/>
      <sheetName val="DpsK3bln"/>
      <sheetName val="Dep3-12bln"/>
      <sheetName val="PiutLL"/>
      <sheetName val="Piut-Unsur"/>
      <sheetName val="HapusPiut"/>
      <sheetName val="PiutMacam"/>
      <sheetName val="MatHar"/>
      <sheetName val="BantuanLN"/>
      <sheetName val="AkunPenutup"/>
      <sheetName val="UtPiut-Anak"/>
      <sheetName val="DaftarBP"/>
      <sheetName val="HutBank-3"/>
      <sheetName val="UtBiProy"/>
      <sheetName val="UtangUsh"/>
      <sheetName val="UmurUtang"/>
      <sheetName val="UtangValas"/>
      <sheetName val="IuranPsPK"/>
      <sheetName val="UT-Pajak"/>
      <sheetName val="HutLain"/>
      <sheetName val="UtangBiaya"/>
      <sheetName val="JualGTarif"/>
      <sheetName val="PendOpLain"/>
      <sheetName val="IkhtisarBiop"/>
      <sheetName val="PembelianiTL"/>
      <sheetName val="SewaDis"/>
      <sheetName val="BBMJenis"/>
      <sheetName val="ProduksiTL"/>
      <sheetName val="HarMat"/>
      <sheetName val="HarJabor"/>
      <sheetName val="BPeg-F"/>
      <sheetName val="Bipeg-U"/>
      <sheetName val="BOLain"/>
      <sheetName val="PendaLuOp"/>
      <sheetName val="BiLuOp"/>
      <sheetName val="BiPinjaman"/>
      <sheetName val="SelisihKurs"/>
      <sheetName val="KursNota "/>
      <sheetName val="KursSend"/>
      <sheetName val="NrcKWh"/>
      <sheetName val="KOR-PAJAK"/>
      <sheetName val="KKIN"/>
      <sheetName val="LKIN"/>
      <sheetName val="AktivaTetap"/>
      <sheetName val="AkumAT"/>
      <sheetName val="TambahAT"/>
      <sheetName val="RinciSTP-Ush"/>
      <sheetName val="LawanKorAT"/>
      <sheetName val="P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V2" t="str">
            <v>2005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/>
      <sheetData sheetId="400"/>
      <sheetData sheetId="401" refreshError="1"/>
      <sheetData sheetId="402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/>
      <sheetData sheetId="515"/>
      <sheetData sheetId="516" refreshError="1"/>
      <sheetData sheetId="517"/>
      <sheetData sheetId="518"/>
      <sheetData sheetId="519"/>
      <sheetData sheetId="520" refreshError="1"/>
      <sheetData sheetId="521"/>
      <sheetData sheetId="522"/>
      <sheetData sheetId="523" refreshError="1"/>
      <sheetData sheetId="524"/>
      <sheetData sheetId="525" refreshError="1"/>
      <sheetData sheetId="526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TRANS"/>
      <sheetName val="Sheet1"/>
      <sheetName val="Sheet2"/>
      <sheetName val="FAS"/>
    </sheetNames>
    <sheetDataSet>
      <sheetData sheetId="0"/>
      <sheetData sheetId="1" refreshError="1"/>
      <sheetData sheetId="2"/>
      <sheetData sheetId="3"/>
      <sheetData sheetId="4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NERACA"/>
      <sheetName val="10 INDIKATOR"/>
      <sheetName val="VALUE"/>
      <sheetName val="Indikator210"/>
      <sheetName val="Indikator215"/>
      <sheetName val="Hal-1"/>
      <sheetName val="Hal-2"/>
      <sheetName val="Hal-3"/>
      <sheetName val="Hal-4"/>
      <sheetName val="Hal-5"/>
      <sheetName val="Hal-6"/>
      <sheetName val="Hal-7"/>
      <sheetName val="Hal8-13"/>
      <sheetName val="Hal-14"/>
      <sheetName val="Hal-15"/>
      <sheetName val="Hal-16"/>
      <sheetName val="aruskas"/>
      <sheetName val="PEND-ARUS"/>
      <sheetName val="PEND-BBM"/>
      <sheetName val="PEND-HAR"/>
      <sheetName val="PEND-PEG"/>
      <sheetName val="PEND-ADM"/>
      <sheetName val="FORMA"/>
      <sheetName val="FORMB"/>
      <sheetName val="REKAP"/>
      <sheetName val="SCHEDULE"/>
      <sheetName val="PENDUKU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10">
          <cell r="A110" t="str">
            <v>REKAPITULASI  ARUS KAS ( CASH FLOW )</v>
          </cell>
        </row>
        <row r="111">
          <cell r="A111" t="str">
            <v>TAHUN 2002</v>
          </cell>
        </row>
        <row r="112">
          <cell r="A112" t="str">
            <v>(Dalam Ribuan Rupiah)</v>
          </cell>
        </row>
        <row r="114">
          <cell r="A114" t="str">
            <v>NO.</v>
          </cell>
          <cell r="B114" t="str">
            <v>U R A I A N</v>
          </cell>
          <cell r="H114" t="str">
            <v>TRIWULAN - I</v>
          </cell>
          <cell r="K114" t="str">
            <v>TRIWULAN - II</v>
          </cell>
          <cell r="N114" t="str">
            <v>TRIWULAN - III</v>
          </cell>
          <cell r="Q114" t="str">
            <v>TRIWULAN - IV</v>
          </cell>
          <cell r="T114" t="str">
            <v>JUMLAH</v>
          </cell>
        </row>
        <row r="115">
          <cell r="H115" t="str">
            <v>Jan</v>
          </cell>
          <cell r="I115" t="str">
            <v>Feb</v>
          </cell>
          <cell r="J115" t="str">
            <v>Mar</v>
          </cell>
          <cell r="K115" t="str">
            <v>Apr</v>
          </cell>
          <cell r="L115" t="str">
            <v>Mei</v>
          </cell>
          <cell r="M115" t="str">
            <v>Jun</v>
          </cell>
          <cell r="N115" t="str">
            <v>Jul</v>
          </cell>
          <cell r="O115" t="str">
            <v>Agust</v>
          </cell>
          <cell r="P115" t="str">
            <v>Sep</v>
          </cell>
          <cell r="Q115" t="str">
            <v>Okt</v>
          </cell>
          <cell r="R115" t="str">
            <v>Nop</v>
          </cell>
          <cell r="S115" t="str">
            <v>Des</v>
          </cell>
        </row>
        <row r="116">
          <cell r="A116" t="str">
            <v>I.</v>
          </cell>
          <cell r="B116" t="str">
            <v>SALDO AWAL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II.</v>
          </cell>
          <cell r="B117" t="str">
            <v>AKTIVITAS OPERASI</v>
          </cell>
        </row>
        <row r="118">
          <cell r="B118" t="str">
            <v>Penerimaan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B119" t="str">
            <v>Pengeluaran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B120" t="str">
            <v>Penerimaan / (Pengeluaran)</v>
          </cell>
        </row>
        <row r="121">
          <cell r="B121" t="str">
            <v>1.</v>
          </cell>
          <cell r="C121" t="str">
            <v>Pendapatan Penjualan Tenaga listrik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B122" t="str">
            <v>2.</v>
          </cell>
          <cell r="C122" t="str">
            <v>Penerimaan Biaya Penyambungan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B123" t="str">
            <v>3.</v>
          </cell>
          <cell r="C123" t="str">
            <v>Penerimaan UJL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B124" t="str">
            <v>4.</v>
          </cell>
          <cell r="C124" t="str">
            <v>Pendapatan operasi lainnya :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C125" t="str">
            <v>A.</v>
          </cell>
          <cell r="D125" t="str">
            <v>Sewa: trafo, tiang, dll  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C126" t="str">
            <v>B.</v>
          </cell>
          <cell r="D126" t="str">
            <v>Sambungan pesta 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C127" t="str">
            <v>C.</v>
          </cell>
          <cell r="D127" t="str">
            <v>Penambahan daya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C128" t="str">
            <v>D.</v>
          </cell>
          <cell r="D128" t="str">
            <v>Ts. Opal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C129" t="str">
            <v>E.</v>
          </cell>
          <cell r="D129" t="str">
            <v>Denda keterlambatan pembayaran listrik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B130" t="str">
            <v>5.</v>
          </cell>
          <cell r="C130" t="str">
            <v>Biaya Operasi ( )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C131" t="str">
            <v>A.</v>
          </cell>
          <cell r="D131" t="str">
            <v>Pembelian Tenaga listrik :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C132" t="str">
            <v>B.</v>
          </cell>
          <cell r="D132" t="str">
            <v>PSKSK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C133" t="str">
            <v>C.</v>
          </cell>
          <cell r="D133" t="str">
            <v>Sewa disel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C134" t="str">
            <v>D.</v>
          </cell>
          <cell r="D134" t="str">
            <v>Bahan bakar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C135" t="str">
            <v>E.</v>
          </cell>
          <cell r="D135" t="str">
            <v>Ongkos Angkut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C136" t="str">
            <v>F.</v>
          </cell>
          <cell r="D136" t="str">
            <v>Minyak Pelumas / bahan kimia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C137" t="str">
            <v>G.</v>
          </cell>
          <cell r="D137" t="str">
            <v>Pemeliharaan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D138" t="str">
            <v>a.</v>
          </cell>
          <cell r="F138" t="str">
            <v>Material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D139" t="str">
            <v>b.</v>
          </cell>
          <cell r="F139" t="str">
            <v>Jasa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C140" t="str">
            <v>H.</v>
          </cell>
          <cell r="D140" t="str">
            <v>Biaya Kepegawaian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C141" t="str">
            <v>I.</v>
          </cell>
          <cell r="D141" t="str">
            <v>Biaya Administrasi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B142" t="str">
            <v>6.</v>
          </cell>
          <cell r="C142" t="str">
            <v>Pendapatan / (Pengeluaran) Diluar Operasi</v>
          </cell>
        </row>
        <row r="143">
          <cell r="C143" t="str">
            <v>A.</v>
          </cell>
          <cell r="D143" t="str">
            <v>Pendapatan diluar operasi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C144" t="str">
            <v>B.</v>
          </cell>
          <cell r="D144" t="str">
            <v>Pengeluaran Diluar Operasi ( )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B145" t="str">
            <v>7.</v>
          </cell>
          <cell r="C145" t="str">
            <v>TRANSFER IURAN KE YDP</v>
          </cell>
        </row>
        <row r="146">
          <cell r="B146" t="str">
            <v>8.</v>
          </cell>
          <cell r="C146" t="str">
            <v>DROPING DARI YDP UNTUK PEMBAYARAN PENSIUN</v>
          </cell>
        </row>
        <row r="147">
          <cell r="B147" t="str">
            <v>9.</v>
          </cell>
          <cell r="C147" t="str">
            <v>TRANSFER KE PLN KANTOR WILAYAH</v>
          </cell>
        </row>
        <row r="148">
          <cell r="B148" t="str">
            <v>10.</v>
          </cell>
          <cell r="C148" t="str">
            <v>DROPPING DARI PLN KANTOR WILAYAH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50">
          <cell r="B150" t="str">
            <v>JUMLAH KAS BERSIH DARI AKTIVITAS OPERASI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2">
          <cell r="A152" t="str">
            <v>III</v>
          </cell>
          <cell r="B152" t="str">
            <v>ARUS KAS DARI AKTIVITAS INVESTASI</v>
          </cell>
        </row>
        <row r="153">
          <cell r="B153" t="str">
            <v>1.</v>
          </cell>
          <cell r="C153" t="str">
            <v>Investasi pendirian tetap ( )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B154" t="str">
            <v>2.</v>
          </cell>
          <cell r="C154" t="str">
            <v>Investasi pendirian tetap sambungan baru ( )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B155" t="str">
            <v>3.</v>
          </cell>
          <cell r="C155" t="str">
            <v>Investasi barang gerak/inventaris ( )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B156" t="str">
            <v>4.</v>
          </cell>
          <cell r="C156" t="str">
            <v>Droping dari Kantor Wilayah Untuk Investasi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8">
          <cell r="B158" t="str">
            <v>JUMLAH KAS BERSIH DARI AKTIVITAS INVESTASI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60">
          <cell r="A160" t="str">
            <v>IV</v>
          </cell>
          <cell r="B160" t="str">
            <v>ARUS KAS DARI AKTIVITAS PENDANAAN</v>
          </cell>
        </row>
        <row r="161">
          <cell r="B161" t="str">
            <v>1.</v>
          </cell>
          <cell r="C161" t="str">
            <v>Bunga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B162" t="str">
            <v>2.</v>
          </cell>
          <cell r="C162" t="str">
            <v>Angsuran Pokok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B163" t="str">
            <v>3.</v>
          </cell>
          <cell r="C163" t="str">
            <v>Droping dari Kantor Pusat Untuk Pendanaan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5">
          <cell r="B165" t="str">
            <v>JUMLAH KAS BERSIH DARI AKTIVITAS PENDANAAN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7">
          <cell r="A167" t="str">
            <v>V</v>
          </cell>
          <cell r="B167" t="str">
            <v>NAIK / (TURUN) KAS / BANK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9">
          <cell r="A169" t="str">
            <v>VI</v>
          </cell>
          <cell r="B169" t="str">
            <v>SALDO AKHIR KAS/BANK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CATATAN :</v>
          </cell>
        </row>
        <row r="171">
          <cell r="A171" t="str">
            <v>POSISI PER AKHIR BULAN :</v>
          </cell>
        </row>
        <row r="172">
          <cell r="A172" t="str">
            <v>1. JUMLAH KAS DAN SETARA KAS PENDAPATAN</v>
          </cell>
          <cell r="H172">
            <v>0</v>
          </cell>
          <cell r="I172">
            <v>0</v>
          </cell>
        </row>
        <row r="173">
          <cell r="I173">
            <v>0</v>
          </cell>
        </row>
        <row r="174">
          <cell r="A174" t="str">
            <v>2. JUMLAH KAS DAN SETARA KAS PEMBIAYAAN :</v>
          </cell>
          <cell r="H174">
            <v>0</v>
          </cell>
          <cell r="I174">
            <v>0</v>
          </cell>
        </row>
        <row r="175">
          <cell r="B175" t="str">
            <v>1.</v>
          </cell>
          <cell r="C175" t="str">
            <v>Operasi</v>
          </cell>
          <cell r="H175">
            <v>0</v>
          </cell>
        </row>
        <row r="176">
          <cell r="B176" t="str">
            <v>2.</v>
          </cell>
          <cell r="C176" t="str">
            <v>Investasi</v>
          </cell>
          <cell r="H176">
            <v>0</v>
          </cell>
        </row>
        <row r="177">
          <cell r="B177" t="str">
            <v>3.</v>
          </cell>
          <cell r="C177" t="str">
            <v>PPJ</v>
          </cell>
          <cell r="H177">
            <v>0</v>
          </cell>
        </row>
        <row r="178">
          <cell r="B178" t="str">
            <v>4.</v>
          </cell>
          <cell r="C178" t="str">
            <v>FEE PPJ</v>
          </cell>
          <cell r="H178">
            <v>0</v>
          </cell>
        </row>
        <row r="179">
          <cell r="B179" t="str">
            <v>5.</v>
          </cell>
          <cell r="C179" t="str">
            <v>Paket Listrik</v>
          </cell>
          <cell r="H179">
            <v>0</v>
          </cell>
        </row>
        <row r="180">
          <cell r="B180" t="str">
            <v>6.</v>
          </cell>
          <cell r="C180" t="str">
            <v>PFK</v>
          </cell>
          <cell r="H180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ASUMSI"/>
      <sheetName val="ANALISABBM"/>
      <sheetName val="LR"/>
      <sheetName val="NR"/>
      <sheetName val="CF"/>
      <sheetName val="PSO2005"/>
      <sheetName val="PENJ2005"/>
      <sheetName val="HPP"/>
      <sheetName val="KOKIN"/>
      <sheetName val="K2004"/>
      <sheetName val="SALDO KAS"/>
      <sheetName val="SBDN"/>
      <sheetName val="PEREK"/>
      <sheetName val="PSO2004"/>
      <sheetName val="INV-T"/>
      <sheetName val="datNR"/>
      <sheetName val="BBM"/>
      <sheetName val="datLR"/>
      <sheetName val="Sheet1"/>
      <sheetName val="PENJ2004"/>
      <sheetName val="L6"/>
      <sheetName val="L6l"/>
      <sheetName val="IPP VOLUME"/>
      <sheetName val="HPP04"/>
      <sheetName val="STAT"/>
      <sheetName val="PPSUB"/>
      <sheetName val="SUBhpp"/>
      <sheetName val="LRA"/>
      <sheetName val="NRA"/>
      <sheetName val="LRA1"/>
      <sheetName val="LRU05"/>
      <sheetName val="LRU04"/>
      <sheetName val="LRBACEH"/>
      <sheetName val="Lamp"/>
      <sheetName val="LISWAS"/>
      <sheetName val="PenBP"/>
      <sheetName val="PSUSUT"/>
      <sheetName val="BDOP5"/>
      <sheetName val="ad51"/>
      <sheetName val="ad52"/>
      <sheetName val="SewD"/>
      <sheetName val="LMNR"/>
      <sheetName val="JKP"/>
      <sheetName val="AKT"/>
      <sheetName val="LM1NR"/>
      <sheetName val="NRU"/>
      <sheetName val="DRNRU"/>
      <sheetName val="datBAB"/>
      <sheetName val="JELAS"/>
      <sheetName val="FUNGSI"/>
      <sheetName val="Rp.kWh"/>
      <sheetName val="L1"/>
      <sheetName val="L2"/>
      <sheetName val="L3"/>
      <sheetName val="Pembelian"/>
      <sheetName val="L5"/>
      <sheetName val="L7"/>
      <sheetName val="L8"/>
      <sheetName val="L9"/>
      <sheetName val="Resume"/>
      <sheetName val="ONK"/>
      <sheetName val="PembelianL"/>
      <sheetName val="SewaDL"/>
      <sheetName val="PENDAPATAN"/>
      <sheetName val="HAR"/>
      <sheetName val="HRT1"/>
      <sheetName val="L11PEG"/>
      <sheetName val="PEG"/>
      <sheetName val="datPEG"/>
      <sheetName val="L12ADM"/>
      <sheetName val="ADM"/>
      <sheetName val="ADM05"/>
      <sheetName val="BDOP"/>
      <sheetName val="BDOP1"/>
      <sheetName val="datBDOP"/>
      <sheetName val="DLOP"/>
      <sheetName val="DLOP1"/>
      <sheetName val="L21"/>
      <sheetName val="INF-UN"/>
      <sheetName val="Piutang"/>
      <sheetName val="datpen"/>
      <sheetName val="L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c"/>
      <sheetName val="least"/>
      <sheetName val="urgen"/>
      <sheetName val="Sheet1"/>
      <sheetName val="ca"/>
      <sheetName val="CM BAG TIMUR"/>
      <sheetName val="HARGA SATUAN"/>
      <sheetName val=""/>
      <sheetName val="prod03"/>
      <sheetName val="FAS"/>
      <sheetName val="RESUM-MON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resum-Uai"/>
      <sheetName val="DISBURSE"/>
      <sheetName val="FORM-murni"/>
      <sheetName val="FORM-lun"/>
      <sheetName val="JUSTIFIKASI"/>
      <sheetName val="urgen"/>
      <sheetName val="RAB"/>
      <sheetName val="ca"/>
      <sheetName val="Resume"/>
      <sheetName val="FORM-LKAI"/>
      <sheetName val="aruskas"/>
      <sheetName val="Permanent info"/>
      <sheetName val="Sheet3"/>
      <sheetName val="TRANS"/>
      <sheetName val="se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UshDeb00"/>
      <sheetName val="000"/>
      <sheetName val="100"/>
      <sheetName val="001"/>
      <sheetName val="BB2000"/>
      <sheetName val="LK2001"/>
      <sheetName val="KK2000"/>
      <sheetName val="CF2000"/>
      <sheetName val="BB2001"/>
      <sheetName val="KK2001"/>
      <sheetName val="CF2001"/>
      <sheetName val="CFAnggaran"/>
      <sheetName val="SPDana"/>
      <sheetName val="CFLK2001"/>
      <sheetName val="UshDebtw101"/>
      <sheetName val="UshDeb03001"/>
      <sheetName val="GABUNGAN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RK"/>
      <sheetName val="CUTI TH"/>
      <sheetName val="CUTI BESAR"/>
      <sheetName val="WINDUAN 2"/>
      <sheetName val="WINDUAN 3"/>
      <sheetName val="WINDUAN 4"/>
      <sheetName val="PENSIUN"/>
      <sheetName val="Pensiun Normal"/>
      <sheetName val="THR"/>
      <sheetName val="ACUAN"/>
      <sheetName val="Data Peg-Estimasi Angg 2005"/>
      <sheetName val="Gaji Dasar &amp; Index Daerah"/>
      <sheetName val="Tj. Rmh+Tj. Transp."/>
      <sheetName val="Tunj. Jabatan"/>
      <sheetName val="Cuti Tahunan "/>
      <sheetName val="Ct. Besar"/>
      <sheetName val="2 Windu"/>
      <sheetName val="3 Windu"/>
      <sheetName val="4 Windu"/>
      <sheetName val="THR (baru)"/>
      <sheetName val="Iuran Pemb.Kerja"/>
      <sheetName val="Pajak"/>
      <sheetName val="Pakaian Dinas"/>
      <sheetName val="Rupa-rupa"/>
      <sheetName val="Uang Makan Lembur"/>
      <sheetName val="Biaya Diklat"/>
      <sheetName val="Rekap Total"/>
      <sheetName val="Usulan FINAL-1 Tahun"/>
      <sheetName val="TRIW+FUNGSI"/>
      <sheetName val="CASHFLOW-BULANAN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W-NAD"/>
      <sheetName val="W-SU"/>
      <sheetName val="W-SB"/>
      <sheetName val="W-R"/>
      <sheetName val="W-SJB"/>
      <sheetName val="W-L"/>
      <sheetName val="W-BB"/>
      <sheetName val="W-KB"/>
      <sheetName val="W-KST"/>
      <sheetName val="W-KT"/>
      <sheetName val="W-SUT"/>
      <sheetName val="W-SSR"/>
      <sheetName val="W-M"/>
      <sheetName val="W-P"/>
      <sheetName val="W-NTB"/>
      <sheetName val="W-NTT"/>
      <sheetName val="D-B"/>
      <sheetName val="D-JTM"/>
      <sheetName val="D-JTG"/>
      <sheetName val="D-JBB"/>
      <sheetName val="D-JRT"/>
      <sheetName val="K-SBU"/>
      <sheetName val="K-SBS"/>
      <sheetName val="P3B-J"/>
      <sheetName val="P3B-S"/>
      <sheetName val="JPP"/>
      <sheetName val="JE"/>
      <sheetName val="JP"/>
      <sheetName val="JMK"/>
      <sheetName val="JS"/>
      <sheetName val="PP"/>
      <sheetName val="KP"/>
      <sheetName val="P-SA"/>
      <sheetName val="P-SSR"/>
      <sheetName val="P-JBN"/>
      <sheetName val="P-S"/>
      <sheetName val="P-K"/>
      <sheetName val="K-TJ"/>
      <sheetName val="K-MTR"/>
      <sheetName val="K-CLG"/>
      <sheetName val="PJB"/>
      <sheetName val="IP"/>
      <sheetName val="BTM"/>
      <sheetName val="ICP"/>
      <sheetName val="PLN E"/>
      <sheetName val="PLN TRK"/>
      <sheetName val="REK WIL"/>
      <sheetName val="REK DIS"/>
      <sheetName val="REK KP"/>
      <sheetName val="REK JP"/>
      <sheetName val="REK PIK"/>
      <sheetName val="REK AP"/>
      <sheetName val="REKAP"/>
      <sheetName val="Raker 9 april"/>
      <sheetName val="REKAP UNIT 1"/>
      <sheetName val="REKAP UNIT 2"/>
      <sheetName val="REKAP UNIT 3"/>
      <sheetName val="RIP 3"/>
      <sheetName val="RIP 1"/>
      <sheetName val="RKAI 1"/>
      <sheetName val="RISD 1"/>
      <sheetName val="RIP"/>
      <sheetName val="RKAI"/>
      <sheetName val="RISD"/>
      <sheetName val="PENYERTAAN"/>
      <sheetName val="DAF PRO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Sudah Berjalan"/>
      <sheetName val="Rencana Penambahan"/>
      <sheetName val="W-NAD"/>
      <sheetName val="PRK"/>
      <sheetName val="Sheet5"/>
      <sheetName val="UshDeb00"/>
      <sheetName val="beba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Laba Rugi"/>
      <sheetName val="Cover"/>
      <sheetName val="Daftar Isi"/>
      <sheetName val="Asumsi"/>
      <sheetName val="PTKU"/>
      <sheetName val="LabaRugi Unsur"/>
      <sheetName val="LabaRugi Fungsi"/>
      <sheetName val="Penjelas"/>
      <sheetName val="JualGTarif(11A)"/>
      <sheetName val="PendOpLain(11B)"/>
      <sheetName val="IkhtisarBiop(12.0)"/>
      <sheetName val="SewaPemb(12A2)"/>
      <sheetName val="BBMJenis(12B1)"/>
      <sheetName val="PembelianiTL(12A1"/>
      <sheetName val="ProduksiTL(12B2)"/>
      <sheetName val="HarMat(12C1)"/>
      <sheetName val="HarJabor(12C2)"/>
      <sheetName val="BBaku(12C3)"/>
      <sheetName val="BPeg-F(12D1)"/>
      <sheetName val="Bipeg-U(12D2)"/>
      <sheetName val="BOLain(12E1)"/>
      <sheetName val="BOLain(12E2)"/>
      <sheetName val="PendaLuOp(13)"/>
      <sheetName val="BiLuOp(14)"/>
      <sheetName val="BiPinjamin(15)"/>
      <sheetName val="PenjTL(18)"/>
      <sheetName val="LabaRugi Lainnya 2005(20)"/>
      <sheetName val="LabaRugi Unsur2004(21A)"/>
      <sheetName val="LabaRugi Fungsi2004(21B)"/>
      <sheetName val="00000000"/>
    </sheetNames>
    <sheetDataSet>
      <sheetData sheetId="0" refreshError="1">
        <row r="27">
          <cell r="G27" t="str">
            <v>Wilayah Nanggroe Aceh Darussalam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losses (2)"/>
      <sheetName val="penjualan"/>
      <sheetName val="jml plg"/>
      <sheetName val="jml daya tersambung"/>
      <sheetName val="delta daya &amp; plg"/>
      <sheetName val="saidi saifi"/>
      <sheetName val="losses"/>
      <sheetName val="info pokok"/>
      <sheetName val="GABLUARJAWA1 (2)"/>
      <sheetName val="4#-1.2-Civil"/>
      <sheetName val="PDPKonstruksi"/>
      <sheetName val="LAIN2"/>
      <sheetName val="Laba Rugi"/>
      <sheetName val="NPK"/>
      <sheetName val="LabaRugi"/>
      <sheetName val="L_R"/>
    </sheetNames>
    <sheetDataSet>
      <sheetData sheetId="0" refreshError="1">
        <row r="2">
          <cell r="B2">
            <v>12</v>
          </cell>
        </row>
      </sheetData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1983 Top"/>
      <sheetName val="TOP TAHUNAN"/>
      <sheetName val="TOP"/>
      <sheetName val="01 A"/>
      <sheetName val="01 A (2)"/>
      <sheetName val="01 B"/>
      <sheetName val="02 B "/>
      <sheetName val="04"/>
      <sheetName val="Tickmarks"/>
      <sheetName val="2006"/>
      <sheetName val="TEST"/>
      <sheetName val="0001"/>
      <sheetName val="Appendix A.2-2005"/>
      <sheetName val="Appendix A.2-2006"/>
      <sheetName val="Appendix A.2-2007"/>
      <sheetName val="Summary"/>
      <sheetName val="0002"/>
      <sheetName val="0003"/>
      <sheetName val="0004"/>
      <sheetName val="0005"/>
      <sheetName val="1983 Top (In USD) - 2005"/>
      <sheetName val="1983 Top (In USD) - 2006"/>
      <sheetName val="1983 Top (In USD) - 2007"/>
      <sheetName val="1983 Top (In USD) - 3 yrs-2007"/>
      <sheetName val="1983 Top (In Cncy) - 2005"/>
      <sheetName val="1983 Top (In Cncy) - 2006"/>
      <sheetName val="1983 Top (In Cncy) - 2007"/>
      <sheetName val="1983 Top (In Original Currency)"/>
      <sheetName val="1983 Top (Orig)"/>
      <sheetName val="Laba Rugi"/>
      <sheetName val="Sudah Berjalan"/>
      <sheetName val="Sheet1"/>
      <sheetName val="LAIN2"/>
      <sheetName val="L-R"/>
      <sheetName val="Submission Form"/>
      <sheetName val="rkap2008"/>
      <sheetName val="List"/>
      <sheetName val="Worksheet in 6300 TOP REPORT  A"/>
    </sheetNames>
    <sheetDataSet>
      <sheetData sheetId="0" refreshError="1"/>
      <sheetData sheetId="1" refreshError="1"/>
      <sheetData sheetId="2" refreshError="1"/>
      <sheetData sheetId="3" refreshError="1">
        <row r="19">
          <cell r="K19">
            <v>92675.15</v>
          </cell>
        </row>
      </sheetData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Kamus"/>
      <sheetName val="Cover"/>
      <sheetName val="Rekapitulasi"/>
      <sheetName val="Basket"/>
      <sheetName val="JTM"/>
      <sheetName val="JTR"/>
      <sheetName val="Gardu"/>
      <sheetName val="SR"/>
      <sheetName val="KWhmeter"/>
      <sheetName val="UAI"/>
      <sheetName val="Rekap000"/>
      <sheetName val="Basket000"/>
      <sheetName val="JTM000"/>
      <sheetName val="JTR000"/>
      <sheetName val="Gardu000"/>
      <sheetName val="SR000"/>
      <sheetName val="kWhmeter0"/>
      <sheetName val="UAI000"/>
    </sheetNames>
    <sheetDataSet>
      <sheetData sheetId="0" refreshError="1">
        <row r="1">
          <cell r="L1">
            <v>6</v>
          </cell>
        </row>
        <row r="2">
          <cell r="A2" t="str">
            <v>Nanggroe Aceh Darussalam</v>
          </cell>
        </row>
        <row r="3">
          <cell r="A3" t="str">
            <v>Sumatera Utara</v>
          </cell>
        </row>
        <row r="4">
          <cell r="A4" t="str">
            <v>Riau</v>
          </cell>
        </row>
        <row r="5">
          <cell r="A5" t="str">
            <v>Sumatera Barat</v>
          </cell>
        </row>
        <row r="6">
          <cell r="A6" t="str">
            <v>S2JB</v>
          </cell>
        </row>
        <row r="7">
          <cell r="A7" t="str">
            <v>Lampung</v>
          </cell>
        </row>
        <row r="8">
          <cell r="A8" t="str">
            <v>Bangka Belitung</v>
          </cell>
        </row>
        <row r="9">
          <cell r="A9" t="str">
            <v>Kalimantan Barat</v>
          </cell>
        </row>
        <row r="10">
          <cell r="A10" t="str">
            <v>Kalimantan Selatan &amp; Tengah</v>
          </cell>
        </row>
        <row r="11">
          <cell r="A11" t="str">
            <v>Kalimantan Timur</v>
          </cell>
        </row>
        <row r="12">
          <cell r="A12" t="str">
            <v>Sulawesi Utara, Tengah &amp; Gorontalo</v>
          </cell>
        </row>
        <row r="13">
          <cell r="A13" t="str">
            <v>Sulawesi Selatan &amp; Tenggara</v>
          </cell>
        </row>
        <row r="14">
          <cell r="A14" t="str">
            <v>Maluku &amp; Maluku Utara</v>
          </cell>
        </row>
        <row r="15">
          <cell r="A15" t="str">
            <v>Papua</v>
          </cell>
        </row>
        <row r="16">
          <cell r="A16" t="str">
            <v>Nusa Tenggara Timur</v>
          </cell>
        </row>
        <row r="17">
          <cell r="A17" t="str">
            <v>Nusa Tenggara Barat</v>
          </cell>
        </row>
        <row r="18">
          <cell r="A18" t="str">
            <v>Bali</v>
          </cell>
        </row>
        <row r="19">
          <cell r="A19" t="str">
            <v>Jawa Timur</v>
          </cell>
        </row>
        <row r="20">
          <cell r="A20" t="str">
            <v>Jawa Tengah &amp; Yogyakarta</v>
          </cell>
        </row>
        <row r="21">
          <cell r="A21" t="str">
            <v>Jawa Barat &amp;  Banten</v>
          </cell>
        </row>
        <row r="22">
          <cell r="A22" t="str">
            <v>Jaya &amp; Tangerang</v>
          </cell>
        </row>
        <row r="23">
          <cell r="A23" t="str">
            <v>Batam</v>
          </cell>
        </row>
        <row r="24">
          <cell r="A24" t="str">
            <v>Tarakan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Form Target"/>
      <sheetName val="form_realisasi TW II"/>
      <sheetName val="1 SUSUT"/>
      <sheetName val="2-3 saidi saifi"/>
      <sheetName val="4 Trafo rusak"/>
      <sheetName val="5 FGTM"/>
      <sheetName val="6. PPTL "/>
      <sheetName val="7. ASET"/>
      <sheetName val="8. B. HAR"/>
      <sheetName val="9. B. ADMIN "/>
      <sheetName val="Kamu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2" t="str">
            <v>Wilayah [pilih]</v>
          </cell>
          <cell r="D2" t="str">
            <v>Cabang [pilih]</v>
          </cell>
        </row>
        <row r="3">
          <cell r="A3" t="str">
            <v>W. NAD</v>
          </cell>
          <cell r="D3" t="str">
            <v>Langsa</v>
          </cell>
        </row>
        <row r="4">
          <cell r="A4" t="str">
            <v>W. Sumut</v>
          </cell>
          <cell r="D4" t="str">
            <v>Banda Aceh</v>
          </cell>
        </row>
        <row r="5">
          <cell r="A5" t="str">
            <v>W. Sumbar</v>
          </cell>
          <cell r="D5" t="str">
            <v>Lhok Seumawe</v>
          </cell>
        </row>
        <row r="6">
          <cell r="A6" t="str">
            <v>W. Riau &amp; Kepri</v>
          </cell>
          <cell r="D6" t="str">
            <v>Meulaboh</v>
          </cell>
        </row>
        <row r="7">
          <cell r="A7" t="str">
            <v>W. S2JB</v>
          </cell>
          <cell r="D7" t="str">
            <v>Sigli</v>
          </cell>
        </row>
        <row r="8">
          <cell r="A8" t="str">
            <v>W. Lampung</v>
          </cell>
          <cell r="D8" t="str">
            <v>Subulussalam</v>
          </cell>
        </row>
        <row r="9">
          <cell r="A9" t="str">
            <v>W. Babel</v>
          </cell>
          <cell r="D9" t="str">
            <v>Binjai</v>
          </cell>
        </row>
        <row r="10">
          <cell r="A10" t="str">
            <v>W. Kalbar</v>
          </cell>
          <cell r="D10" t="str">
            <v>LBK. Pakam</v>
          </cell>
        </row>
        <row r="11">
          <cell r="A11" t="str">
            <v>W. KSKT</v>
          </cell>
          <cell r="D11" t="str">
            <v>Medan</v>
          </cell>
        </row>
        <row r="12">
          <cell r="A12" t="str">
            <v>W. Kaltim</v>
          </cell>
          <cell r="D12" t="str">
            <v>P. Siantar</v>
          </cell>
        </row>
        <row r="13">
          <cell r="A13" t="str">
            <v>W. Suluttenggo</v>
          </cell>
          <cell r="D13" t="str">
            <v>P. Sidempuan</v>
          </cell>
        </row>
        <row r="14">
          <cell r="A14" t="str">
            <v>W. Sulselrabar</v>
          </cell>
          <cell r="D14" t="str">
            <v>R. Prapat</v>
          </cell>
        </row>
        <row r="15">
          <cell r="A15" t="str">
            <v>W. MMU</v>
          </cell>
          <cell r="D15" t="str">
            <v>Sibolga</v>
          </cell>
        </row>
        <row r="16">
          <cell r="A16" t="str">
            <v>W. Papua</v>
          </cell>
          <cell r="D16" t="str">
            <v>Bukittinggi</v>
          </cell>
        </row>
        <row r="17">
          <cell r="A17" t="str">
            <v>W. NTB</v>
          </cell>
          <cell r="D17" t="str">
            <v>Padang</v>
          </cell>
        </row>
        <row r="18">
          <cell r="A18" t="str">
            <v>W. NTT</v>
          </cell>
          <cell r="D18" t="str">
            <v>Solok</v>
          </cell>
        </row>
        <row r="19">
          <cell r="A19" t="str">
            <v>Dis. Bali</v>
          </cell>
          <cell r="D19" t="str">
            <v>Pekan Baru</v>
          </cell>
        </row>
        <row r="20">
          <cell r="A20" t="str">
            <v>Dis. Jatim</v>
          </cell>
          <cell r="D20" t="str">
            <v>Dumai</v>
          </cell>
        </row>
        <row r="21">
          <cell r="A21" t="str">
            <v>Dis. Jateng &amp; DIY</v>
          </cell>
          <cell r="D21" t="str">
            <v>Rengat</v>
          </cell>
        </row>
        <row r="22">
          <cell r="A22" t="str">
            <v>Dis. Jabar &amp; Banten</v>
          </cell>
          <cell r="D22" t="str">
            <v>T. Pinang</v>
          </cell>
        </row>
        <row r="23">
          <cell r="A23" t="str">
            <v>Dis. Jaya &amp; Tgn</v>
          </cell>
          <cell r="D23" t="str">
            <v>Lahat</v>
          </cell>
        </row>
        <row r="24">
          <cell r="A24" t="str">
            <v>PLN Batam</v>
          </cell>
          <cell r="D24" t="str">
            <v>Bengkulu</v>
          </cell>
        </row>
        <row r="25">
          <cell r="A25" t="str">
            <v>PLN Tarakan</v>
          </cell>
          <cell r="D25" t="str">
            <v>Jambi</v>
          </cell>
        </row>
        <row r="26">
          <cell r="A26" t="str">
            <v>Konsolidasi</v>
          </cell>
          <cell r="D26" t="str">
            <v>Palembang</v>
          </cell>
        </row>
        <row r="27">
          <cell r="A27" t="str">
            <v>Sumatera</v>
          </cell>
          <cell r="D27" t="str">
            <v>Kotabumi</v>
          </cell>
        </row>
        <row r="28">
          <cell r="A28" t="str">
            <v>Kalimantan &amp; Nusra</v>
          </cell>
          <cell r="D28" t="str">
            <v>Metro</v>
          </cell>
        </row>
        <row r="29">
          <cell r="A29" t="str">
            <v>Sulawesi &amp; Ind. Timur</v>
          </cell>
          <cell r="D29" t="str">
            <v>TJ. Karang</v>
          </cell>
        </row>
        <row r="30">
          <cell r="A30" t="str">
            <v>Jawa-Bali</v>
          </cell>
          <cell r="D30" t="str">
            <v>Bangka</v>
          </cell>
        </row>
        <row r="31">
          <cell r="A31" t="str">
            <v>Luar Jawa-Bali</v>
          </cell>
          <cell r="D31" t="str">
            <v>Tj. Pandan</v>
          </cell>
        </row>
        <row r="32">
          <cell r="A32" t="str">
            <v>Anak Perusahaan</v>
          </cell>
          <cell r="D32" t="str">
            <v>Ketapang</v>
          </cell>
        </row>
        <row r="33">
          <cell r="A33" t="str">
            <v>Holding</v>
          </cell>
          <cell r="D33" t="str">
            <v>Pontianak</v>
          </cell>
        </row>
        <row r="34">
          <cell r="D34" t="str">
            <v>Sanggau</v>
          </cell>
        </row>
        <row r="35">
          <cell r="D35" t="str">
            <v>Singkawang</v>
          </cell>
        </row>
        <row r="36">
          <cell r="D36" t="str">
            <v>Banjarmasin</v>
          </cell>
        </row>
        <row r="37">
          <cell r="D37" t="str">
            <v>Palangkaraya</v>
          </cell>
        </row>
        <row r="38">
          <cell r="D38" t="str">
            <v>Barabai</v>
          </cell>
        </row>
        <row r="39">
          <cell r="D39" t="str">
            <v>Kualakapuas</v>
          </cell>
        </row>
        <row r="40">
          <cell r="D40" t="str">
            <v>Kotabaru</v>
          </cell>
        </row>
        <row r="41">
          <cell r="D41" t="str">
            <v>Balikpapan</v>
          </cell>
        </row>
        <row r="42">
          <cell r="D42" t="str">
            <v>Samarinda</v>
          </cell>
        </row>
        <row r="43">
          <cell r="D43" t="str">
            <v>Berau</v>
          </cell>
        </row>
        <row r="44">
          <cell r="D44" t="str">
            <v>Bontang</v>
          </cell>
        </row>
        <row r="45">
          <cell r="D45" t="str">
            <v>Manado</v>
          </cell>
        </row>
        <row r="46">
          <cell r="D46" t="str">
            <v>Palu</v>
          </cell>
        </row>
        <row r="47">
          <cell r="D47" t="str">
            <v>Gorontalo</v>
          </cell>
        </row>
        <row r="48">
          <cell r="D48" t="str">
            <v>Kotamobagu</v>
          </cell>
        </row>
        <row r="49">
          <cell r="D49" t="str">
            <v>Tahuna</v>
          </cell>
        </row>
        <row r="50">
          <cell r="D50" t="str">
            <v>Luwuk</v>
          </cell>
        </row>
        <row r="51">
          <cell r="D51" t="str">
            <v>Toli-Toli</v>
          </cell>
        </row>
        <row r="52">
          <cell r="D52" t="str">
            <v>Makassar</v>
          </cell>
        </row>
        <row r="53">
          <cell r="D53" t="str">
            <v>Pare-Pare</v>
          </cell>
        </row>
        <row r="54">
          <cell r="D54" t="str">
            <v>Watampone</v>
          </cell>
        </row>
        <row r="55">
          <cell r="D55" t="str">
            <v>Kendari</v>
          </cell>
        </row>
        <row r="56">
          <cell r="D56" t="str">
            <v>Pinrang</v>
          </cell>
        </row>
        <row r="57">
          <cell r="D57" t="str">
            <v>Palopo</v>
          </cell>
        </row>
        <row r="58">
          <cell r="D58" t="str">
            <v>Bulukumba</v>
          </cell>
        </row>
        <row r="59">
          <cell r="D59" t="str">
            <v>Bau-Bau</v>
          </cell>
        </row>
        <row r="60">
          <cell r="D60" t="str">
            <v>Mamuju</v>
          </cell>
        </row>
        <row r="61">
          <cell r="D61" t="str">
            <v>Ternate</v>
          </cell>
        </row>
        <row r="62">
          <cell r="D62" t="str">
            <v>Ambon</v>
          </cell>
        </row>
        <row r="63">
          <cell r="D63" t="str">
            <v>Tual</v>
          </cell>
        </row>
        <row r="64">
          <cell r="D64" t="str">
            <v>Merauke</v>
          </cell>
        </row>
        <row r="65">
          <cell r="D65" t="str">
            <v>Sorong</v>
          </cell>
        </row>
        <row r="66">
          <cell r="D66" t="str">
            <v>Biak</v>
          </cell>
        </row>
        <row r="67">
          <cell r="D67" t="str">
            <v>Jayapura</v>
          </cell>
        </row>
        <row r="68">
          <cell r="D68" t="str">
            <v>Manokwari</v>
          </cell>
        </row>
        <row r="69">
          <cell r="D69" t="str">
            <v>Mataram</v>
          </cell>
        </row>
        <row r="70">
          <cell r="D70" t="str">
            <v>Sumbawa</v>
          </cell>
        </row>
        <row r="71">
          <cell r="D71" t="str">
            <v>Bima</v>
          </cell>
        </row>
        <row r="72">
          <cell r="D72" t="str">
            <v>Kupang</v>
          </cell>
        </row>
        <row r="73">
          <cell r="D73" t="str">
            <v>Sumba</v>
          </cell>
        </row>
        <row r="74">
          <cell r="D74" t="str">
            <v>Flores Barat</v>
          </cell>
        </row>
        <row r="75">
          <cell r="D75" t="str">
            <v>Flores Timur</v>
          </cell>
        </row>
        <row r="76">
          <cell r="D76" t="str">
            <v>Bali Selatan</v>
          </cell>
        </row>
        <row r="77">
          <cell r="D77" t="str">
            <v>Bali Timur</v>
          </cell>
        </row>
        <row r="78">
          <cell r="D78" t="str">
            <v>Bali Utara</v>
          </cell>
        </row>
        <row r="79">
          <cell r="D79" t="str">
            <v>Pasuruan</v>
          </cell>
        </row>
        <row r="80">
          <cell r="D80" t="str">
            <v>Situbondo</v>
          </cell>
        </row>
        <row r="81">
          <cell r="D81" t="str">
            <v>Banyuwangi</v>
          </cell>
        </row>
        <row r="82">
          <cell r="D82" t="str">
            <v>Jember</v>
          </cell>
        </row>
        <row r="83">
          <cell r="D83" t="str">
            <v>Kediri</v>
          </cell>
        </row>
        <row r="84">
          <cell r="D84" t="str">
            <v>Madiun</v>
          </cell>
        </row>
        <row r="85">
          <cell r="D85" t="str">
            <v>Mojokerto</v>
          </cell>
        </row>
        <row r="86">
          <cell r="D86" t="str">
            <v>Pamekasan </v>
          </cell>
        </row>
        <row r="87">
          <cell r="D87" t="str">
            <v>Sby Utara</v>
          </cell>
        </row>
        <row r="88">
          <cell r="D88" t="str">
            <v>Sby Selatan</v>
          </cell>
        </row>
        <row r="89">
          <cell r="D89" t="str">
            <v>Bojonegoro</v>
          </cell>
        </row>
        <row r="90">
          <cell r="D90" t="str">
            <v>Sidoarjo</v>
          </cell>
        </row>
        <row r="91">
          <cell r="D91" t="str">
            <v>Gresik</v>
          </cell>
        </row>
        <row r="92">
          <cell r="D92" t="str">
            <v>Ponorogo</v>
          </cell>
        </row>
        <row r="93">
          <cell r="D93" t="str">
            <v>Sby Barat</v>
          </cell>
        </row>
        <row r="94">
          <cell r="D94" t="str">
            <v>Malang</v>
          </cell>
        </row>
        <row r="95">
          <cell r="D95" t="str">
            <v>Kudus</v>
          </cell>
        </row>
        <row r="96">
          <cell r="D96" t="str">
            <v>Surakarta</v>
          </cell>
        </row>
        <row r="97">
          <cell r="D97" t="str">
            <v>Yogyakarta</v>
          </cell>
        </row>
        <row r="98">
          <cell r="D98" t="str">
            <v>Magelang</v>
          </cell>
        </row>
        <row r="99">
          <cell r="D99" t="str">
            <v>Purwokerto</v>
          </cell>
        </row>
        <row r="100">
          <cell r="D100" t="str">
            <v>Tegal</v>
          </cell>
        </row>
        <row r="101">
          <cell r="D101" t="str">
            <v>Semarang</v>
          </cell>
        </row>
        <row r="102">
          <cell r="D102" t="str">
            <v>Salatiga</v>
          </cell>
        </row>
        <row r="103">
          <cell r="D103" t="str">
            <v>Klaten</v>
          </cell>
        </row>
        <row r="104">
          <cell r="D104" t="str">
            <v>Pekalongan</v>
          </cell>
        </row>
        <row r="105">
          <cell r="D105" t="str">
            <v>Cilacap</v>
          </cell>
        </row>
        <row r="106">
          <cell r="D106" t="str">
            <v>Cirebon</v>
          </cell>
        </row>
        <row r="107">
          <cell r="D107" t="str">
            <v>Tasikmalaya</v>
          </cell>
        </row>
        <row r="108">
          <cell r="D108" t="str">
            <v>Garut</v>
          </cell>
        </row>
        <row r="109">
          <cell r="D109" t="str">
            <v>Cianjur</v>
          </cell>
        </row>
        <row r="110">
          <cell r="D110" t="str">
            <v>Sukabumi</v>
          </cell>
        </row>
        <row r="111">
          <cell r="D111" t="str">
            <v>Bogor</v>
          </cell>
        </row>
        <row r="112">
          <cell r="D112" t="str">
            <v>Banten</v>
          </cell>
        </row>
        <row r="113">
          <cell r="D113" t="str">
            <v>Purwakarta</v>
          </cell>
        </row>
        <row r="114">
          <cell r="D114" t="str">
            <v>Cimahi</v>
          </cell>
        </row>
        <row r="115">
          <cell r="D115" t="str">
            <v>Bandung</v>
          </cell>
        </row>
        <row r="116">
          <cell r="D116" t="str">
            <v>Majalaya</v>
          </cell>
        </row>
        <row r="117">
          <cell r="D117" t="str">
            <v>Bekasi</v>
          </cell>
        </row>
        <row r="118">
          <cell r="D118" t="str">
            <v>Depok</v>
          </cell>
        </row>
        <row r="119">
          <cell r="D119" t="str">
            <v>Karawang</v>
          </cell>
        </row>
        <row r="120">
          <cell r="D120" t="str">
            <v>Sumedang</v>
          </cell>
        </row>
        <row r="121">
          <cell r="D121" t="str">
            <v>Kebayoran</v>
          </cell>
        </row>
        <row r="122">
          <cell r="D122" t="str">
            <v>Tangerang</v>
          </cell>
        </row>
        <row r="123">
          <cell r="D123" t="str">
            <v>Gambir</v>
          </cell>
        </row>
        <row r="124">
          <cell r="D124" t="str">
            <v>Kramat Jati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b-TRANS"/>
      <sheetName val="resum-ai"/>
      <sheetName val="DIVLUR"/>
      <sheetName val="STET"/>
      <sheetName val="SJKT"/>
      <sheetName val="SPGD"/>
      <sheetName val="SBGR"/>
      <sheetName val="SPRN"/>
      <sheetName val="SCRB"/>
      <sheetName val="SKTG"/>
      <sheetName val="STTG"/>
      <sheetName val="SMDN"/>
      <sheetName val="SBYA"/>
      <sheetName val="SMLG"/>
      <sheetName val="SDPS"/>
      <sheetName val="FORM-A"/>
      <sheetName val="form-b"/>
      <sheetName val="HARGA SATUAN"/>
      <sheetName val="JUSTIFIKASI"/>
      <sheetName val="TRNS-C1"/>
      <sheetName val="PkRp"/>
      <sheetName val="C"/>
      <sheetName val="M"/>
      <sheetName val="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2">
          <cell r="B2">
            <v>423000</v>
          </cell>
        </row>
        <row r="6">
          <cell r="B6">
            <v>2287000</v>
          </cell>
        </row>
        <row r="7">
          <cell r="B7">
            <v>2400000</v>
          </cell>
        </row>
        <row r="8">
          <cell r="B8">
            <v>315000</v>
          </cell>
        </row>
        <row r="9">
          <cell r="B9">
            <v>254000</v>
          </cell>
        </row>
        <row r="13">
          <cell r="B13">
            <v>43000</v>
          </cell>
        </row>
        <row r="14">
          <cell r="B14">
            <v>66000.00000000001</v>
          </cell>
        </row>
        <row r="15">
          <cell r="B15">
            <v>113000</v>
          </cell>
        </row>
        <row r="16">
          <cell r="B16">
            <v>66000.00000000001</v>
          </cell>
        </row>
        <row r="17">
          <cell r="B17">
            <v>212000</v>
          </cell>
        </row>
        <row r="18">
          <cell r="B18">
            <v>36000</v>
          </cell>
        </row>
        <row r="19">
          <cell r="B19">
            <v>90000</v>
          </cell>
        </row>
        <row r="20">
          <cell r="B20">
            <v>100000</v>
          </cell>
        </row>
        <row r="21">
          <cell r="B21">
            <v>45000</v>
          </cell>
        </row>
        <row r="23">
          <cell r="B23">
            <v>55000</v>
          </cell>
        </row>
        <row r="25">
          <cell r="B25">
            <v>61000</v>
          </cell>
        </row>
        <row r="27">
          <cell r="B27">
            <v>79000</v>
          </cell>
        </row>
        <row r="28">
          <cell r="B28">
            <v>77000</v>
          </cell>
        </row>
        <row r="33">
          <cell r="B33">
            <v>36000</v>
          </cell>
        </row>
        <row r="39">
          <cell r="B39">
            <v>14000</v>
          </cell>
        </row>
        <row r="40">
          <cell r="B40">
            <v>35000</v>
          </cell>
        </row>
        <row r="41">
          <cell r="B41">
            <v>350000</v>
          </cell>
        </row>
        <row r="42">
          <cell r="B42">
            <v>300000</v>
          </cell>
        </row>
        <row r="43">
          <cell r="B43">
            <v>25000</v>
          </cell>
        </row>
        <row r="44">
          <cell r="B44">
            <v>9000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Submission Form"/>
      <sheetName val="Feuil2"/>
      <sheetName val="XL4Test5"/>
      <sheetName val="01 A"/>
      <sheetName val="Sheet1"/>
    </sheetNames>
    <sheetDataSet>
      <sheetData sheetId="0" refreshError="1">
        <row r="7">
          <cell r="D7" t="str">
            <v>3610</v>
          </cell>
        </row>
        <row r="10">
          <cell r="D10" t="str">
            <v>Philip Loh</v>
          </cell>
        </row>
        <row r="11">
          <cell r="D11" t="str">
            <v>6340 5720</v>
          </cell>
        </row>
        <row r="17">
          <cell r="D17">
            <v>0</v>
          </cell>
        </row>
        <row r="19">
          <cell r="D19" t="str">
            <v>Danfoss</v>
          </cell>
        </row>
        <row r="21">
          <cell r="D21" t="str">
            <v>Jalan Pesawat</v>
          </cell>
        </row>
        <row r="23">
          <cell r="D23">
            <v>22</v>
          </cell>
        </row>
        <row r="25">
          <cell r="D25" t="str">
            <v>N</v>
          </cell>
        </row>
        <row r="33">
          <cell r="D33" t="str">
            <v>We provide complimentary Shuttle to Airport  (2-way) at stipulated timing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KAP1"/>
      <sheetName val="REKAP2"/>
      <sheetName val="TRANS-A"/>
      <sheetName val="TRNS-C1"/>
      <sheetName val="TRANS-C2"/>
      <sheetName val="TRANS-C3"/>
      <sheetName val="TRANS-C4"/>
      <sheetName val="TEL"/>
      <sheetName val="FAS"/>
      <sheetName val="FORM-B ( Uai Per BL ) (1)"/>
      <sheetName val="FORM-B ( Uai Per BL ) (2)"/>
      <sheetName val="M"/>
      <sheetName val="C"/>
      <sheetName val="Losses (2)"/>
      <sheetName val="REKAP-MEI"/>
      <sheetName val="⼅킴`଀　ମ_x0000_ᰳ蠀ᰫ관킱쁠壢耄䢿਀_x0002_＀_xffff_ヿ଱ꠀᰳ耀ଘ਀_x0002_"/>
      <sheetName val="HARGA SATUAN"/>
      <sheetName val="TRNS_C1"/>
      <sheetName val="⼅킴`଀　ମ?ᰳ蠀ᰫ관킱쁠壢耄䢿਀_x0002_＀_xffff_ヿ଱ꠀᰳ耀ଘ਀_x0002_"/>
      <sheetName val="FORM-B_(_Uai_Per_BL_)_(1)"/>
      <sheetName val="FORM-B_(_Uai_Per_BL_)_(2)"/>
      <sheetName val="⼅킴`଀　ମ"/>
      <sheetName val="⼅킴`଀　ମ_ᰳ蠀ᰫ관킱쁠壢耄䢿਀_x0002_＀_xffff_ヿ଱ꠀᰳ耀ଘ਀_x0002_"/>
      <sheetName val="DATA-BASE SUT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kRp"/>
      <sheetName val="PkVal"/>
      <sheetName val="PkJtRp"/>
      <sheetName val="PkJtVal"/>
      <sheetName val="ByDkpRp"/>
      <sheetName val="ByDkpVal"/>
      <sheetName val="ByDkpJtRp"/>
      <sheetName val="ByDkpJtVal"/>
      <sheetName val="ByPinjRp"/>
      <sheetName val="ByPinjVal"/>
      <sheetName val="Asumsi"/>
      <sheetName val="NERACA DAYA"/>
      <sheetName val="M"/>
      <sheetName val="C"/>
      <sheetName val="TRNS-C1"/>
      <sheetName val="DJBB PNYL"/>
      <sheetName val="Chart gang BOGOR"/>
      <sheetName val="MESIN_KIT"/>
      <sheetName val="B.P-C.P 2006"/>
      <sheetName val="Kode"/>
      <sheetName val="DJBB_PNYL"/>
      <sheetName val="Chart_gang_BOGOR"/>
      <sheetName val="NERACA_DAYA"/>
      <sheetName val="B_P-C_P_2006"/>
      <sheetName val="Data"/>
      <sheetName val="Resource_Plan_(2)"/>
      <sheetName val="Kontrol"/>
      <sheetName val="Cover"/>
      <sheetName val="LabaRugi"/>
      <sheetName val="GABLUARJAWA1_(2)"/>
      <sheetName val="Kamus"/>
      <sheetName val="HARGA SATUAN"/>
      <sheetName val="R-SM-K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DAFISI"/>
      <sheetName val="Jelas"/>
      <sheetName val="Neraca"/>
      <sheetName val="LR"/>
      <sheetName val="LR_F"/>
      <sheetName val="Arus_Kas"/>
      <sheetName val="RE"/>
      <sheetName val="Cat"/>
      <sheetName val="BukuBesar"/>
      <sheetName val="L1_1"/>
      <sheetName val="L1_2"/>
      <sheetName val="L1_3"/>
      <sheetName val="L1_4"/>
      <sheetName val="L1_5"/>
      <sheetName val="L1_6"/>
      <sheetName val="L1_7"/>
      <sheetName val="L1_8"/>
      <sheetName val="L1_9"/>
      <sheetName val="L2_1"/>
      <sheetName val="L2_2"/>
      <sheetName val="L2_3"/>
      <sheetName val="L2_4"/>
      <sheetName val="L_2_4b"/>
      <sheetName val="L2_5"/>
      <sheetName val="L2_6"/>
      <sheetName val="L3_1"/>
      <sheetName val="L3_2"/>
      <sheetName val="L3_3"/>
      <sheetName val="L3_4"/>
      <sheetName val="L3_5"/>
      <sheetName val="L_4"/>
      <sheetName val="L_4_1"/>
      <sheetName val="L_5"/>
      <sheetName val="L_6"/>
      <sheetName val="L_7"/>
      <sheetName val="L_8a"/>
      <sheetName val="L_8b"/>
      <sheetName val="L_9"/>
      <sheetName val="L_10"/>
      <sheetName val="L_11"/>
      <sheetName val="L_12"/>
      <sheetName val="L_13"/>
      <sheetName val="L_14"/>
      <sheetName val="L_14b"/>
      <sheetName val="L_15"/>
      <sheetName val="L_16"/>
      <sheetName val="L_17"/>
      <sheetName val="L_18"/>
      <sheetName val="L_19"/>
      <sheetName val="L_20_1"/>
      <sheetName val="L_20_2"/>
      <sheetName val="L_21"/>
      <sheetName val="L_22"/>
      <sheetName val="L_23"/>
      <sheetName val="L_24"/>
      <sheetName val="L_25"/>
      <sheetName val="L_26"/>
      <sheetName val="L_27"/>
      <sheetName val="L_27_1"/>
      <sheetName val="L_27_2"/>
      <sheetName val="L_28a"/>
      <sheetName val="L_28b"/>
      <sheetName val="L_28c"/>
      <sheetName val="L_29"/>
      <sheetName val="GABUNGAN"/>
      <sheetName val="Sheet1"/>
      <sheetName val="Sheet2"/>
      <sheetName val="Sheet3"/>
      <sheetName val="000"/>
      <sheetName val="100"/>
      <sheetName val="001"/>
      <sheetName val="BB2000"/>
      <sheetName val="LK2001"/>
      <sheetName val="KK2000"/>
      <sheetName val="CF2000"/>
      <sheetName val="BB2001"/>
      <sheetName val="KK2001"/>
      <sheetName val="CF2001"/>
      <sheetName val="CFAnggaran"/>
      <sheetName val="SPDana"/>
      <sheetName val="CFLK2001"/>
      <sheetName val="UshDebtw101"/>
      <sheetName val="UshDeb00"/>
      <sheetName val="UshDeb03001"/>
      <sheetName val="General"/>
      <sheetName val="Neraca Changes"/>
      <sheetName val="Laba Rugi Changes"/>
      <sheetName val="Investasi Changes"/>
      <sheetName val="Cover"/>
      <sheetName val="Daftar Isi"/>
      <sheetName val="Asumsi"/>
      <sheetName val="PTKU"/>
      <sheetName val="LabaRugi Unsur"/>
      <sheetName val="LabaRugi Fungsi"/>
      <sheetName val="Penjelas"/>
      <sheetName val="JualGTarif(11A)"/>
      <sheetName val="PendOpLain(11B)"/>
      <sheetName val="IkhtisarBiop(12.0)"/>
      <sheetName val="PembelianiTL(12A1"/>
      <sheetName val="SewaPemb(12A2)"/>
      <sheetName val="BBMJenis(12B1)"/>
      <sheetName val="ProduksiTL(12B2)"/>
      <sheetName val="HarMat(12C1)"/>
      <sheetName val="HarJabor(12C2)"/>
      <sheetName val="BBaku(12C3)"/>
      <sheetName val="BPeg-F(12D1)"/>
      <sheetName val="Bipeg-U(12D2)"/>
      <sheetName val="BOLain(12E1)"/>
      <sheetName val="BOLain(12E2)"/>
      <sheetName val="PendaLuOp(13)"/>
      <sheetName val="BiLuOp(14)"/>
      <sheetName val="BiPinjamin(15)"/>
      <sheetName val="PenjTL(18)"/>
      <sheetName val="LabaRugi Lainnya 2005(20)"/>
      <sheetName val="LabaRugi Unsur2004(21A)"/>
      <sheetName val="LabaRugi Fungsi2004(21B)"/>
      <sheetName val="L"/>
      <sheetName val="TUL III-09"/>
      <sheetName val="FAKTORMWHJUAL (2)"/>
      <sheetName val="FAKTORMWHJUAL"/>
      <sheetName val="Submission Form"/>
      <sheetName val="Feuil2"/>
      <sheetName val="XL4Test5"/>
      <sheetName val="ANALISABBM"/>
      <sheetName val="NR"/>
      <sheetName val="CF"/>
      <sheetName val="PSO2005"/>
      <sheetName val="PENJ2005"/>
      <sheetName val="HPP"/>
      <sheetName val="KOKIN"/>
      <sheetName val="K2004"/>
      <sheetName val="SALDO KAS"/>
      <sheetName val="SBDN"/>
      <sheetName val="PEREK"/>
      <sheetName val="PSO2004"/>
      <sheetName val="INV-T"/>
      <sheetName val="datNR"/>
      <sheetName val="BBM"/>
      <sheetName val="datLR"/>
      <sheetName val="PENJ2004"/>
      <sheetName val="L6"/>
      <sheetName val="L6l"/>
      <sheetName val="IPP VOLUME"/>
      <sheetName val="HPP04"/>
      <sheetName val="STAT"/>
      <sheetName val="PPSUB"/>
      <sheetName val="SUBhpp"/>
      <sheetName val="LRA"/>
      <sheetName val="NRA"/>
      <sheetName val="LRA1"/>
      <sheetName val="LRU05"/>
      <sheetName val="LRU04"/>
      <sheetName val="LRBACEH"/>
      <sheetName val="Lamp"/>
      <sheetName val="LISWAS"/>
      <sheetName val="PenBP"/>
      <sheetName val="PSUSUT"/>
      <sheetName val="BDOP5"/>
      <sheetName val="ad51"/>
      <sheetName val="ad52"/>
      <sheetName val="SewD"/>
      <sheetName val="LMNR"/>
      <sheetName val="JKP"/>
      <sheetName val="AKT"/>
      <sheetName val="LM1NR"/>
      <sheetName val="NRU"/>
      <sheetName val="DRNRU"/>
      <sheetName val="datBAB"/>
      <sheetName val="FUNGSI"/>
      <sheetName val="Rp.kWh"/>
      <sheetName val="L1"/>
      <sheetName val="L2"/>
      <sheetName val="L3"/>
      <sheetName val="Pembelian"/>
      <sheetName val="L5"/>
      <sheetName val="L7"/>
      <sheetName val="L8"/>
      <sheetName val="L9"/>
      <sheetName val="Resume"/>
      <sheetName val="ONK"/>
      <sheetName val="PembelianL"/>
      <sheetName val="SewaDL"/>
      <sheetName val="PENDAPATAN"/>
      <sheetName val="HAR"/>
      <sheetName val="HRT1"/>
      <sheetName val="L11PEG"/>
      <sheetName val="PEG"/>
      <sheetName val="datPEG"/>
      <sheetName val="L12ADM"/>
      <sheetName val="ADM"/>
      <sheetName val="ADM05"/>
      <sheetName val="BDOP"/>
      <sheetName val="BDOP1"/>
      <sheetName val="datBDOP"/>
      <sheetName val="DLOP"/>
      <sheetName val="DLOP1"/>
      <sheetName val="L21"/>
      <sheetName val="INF-UN"/>
      <sheetName val="Piutang"/>
      <sheetName val="datpen"/>
      <sheetName val="L4"/>
      <sheetName val="DATAVARIABEL"/>
      <sheetName val="KINERJA"/>
      <sheetName val="LABARUGI"/>
      <sheetName val="SPDN"/>
      <sheetName val="CASHFLOW"/>
      <sheetName val="PEREQ"/>
      <sheetName val="PPem"/>
      <sheetName val="LRANG"/>
      <sheetName val="NRANG"/>
      <sheetName val="ROE"/>
      <sheetName val="PenTL"/>
      <sheetName val="PenGol"/>
      <sheetName val="SalesUnit"/>
      <sheetName val="KVAGOL"/>
      <sheetName val="PendBP"/>
      <sheetName val="Ongkos Angkut"/>
      <sheetName val="Pendukung"/>
      <sheetName val="OIL"/>
      <sheetName val="AOHAR"/>
      <sheetName val="POLain"/>
      <sheetName val="Dana"/>
      <sheetName val="CFBulanan"/>
      <sheetName val="Inv-SD"/>
      <sheetName val="INVES-F"/>
      <sheetName val="NRCunit2004"/>
      <sheetName val="LRUnit2004"/>
      <sheetName val="BiAdm"/>
      <sheetName val="adm_dat"/>
      <sheetName val="SewaD"/>
      <sheetName val="DEPRES"/>
      <sheetName val="Revaldll"/>
      <sheetName val="BAB Lainnya"/>
      <sheetName val="LISWAS4"/>
      <sheetName val="CashBudget"/>
      <sheetName val="DataLR"/>
      <sheetName val="DataNRC"/>
      <sheetName val="F-KIT"/>
      <sheetName val="F-DIST"/>
      <sheetName val="RISD"/>
      <sheetName val="pelanggan"/>
      <sheetName val="investasi"/>
      <sheetName val="sfc&amp;hrgbbm"/>
      <sheetName val="biayabbm"/>
      <sheetName val="PRODUKSI"/>
      <sheetName val="penjualantl"/>
      <sheetName val="ekuitas"/>
      <sheetName val="neracatlub"/>
      <sheetName val="neracatl"/>
      <sheetName val="lkbiayabbm"/>
      <sheetName val="pinjaman"/>
      <sheetName val="W-NAD"/>
      <sheetName val="W-SU"/>
      <sheetName val="W-SB"/>
      <sheetName val="W-R"/>
      <sheetName val="W-SJB"/>
      <sheetName val="W-L"/>
      <sheetName val="W-BB"/>
      <sheetName val="W-KB"/>
      <sheetName val="W-KST"/>
      <sheetName val="W-KT"/>
      <sheetName val="W-SUT"/>
      <sheetName val="W-SSR"/>
      <sheetName val="W-M"/>
      <sheetName val="W-P"/>
      <sheetName val="W-NTB"/>
      <sheetName val="W-NTT"/>
      <sheetName val="D-B"/>
      <sheetName val="D-JTM"/>
      <sheetName val="D-JTG"/>
      <sheetName val="D-JBB"/>
      <sheetName val="D-JRT"/>
      <sheetName val="K-SBU"/>
      <sheetName val="K-SBS"/>
      <sheetName val="P3B-J"/>
      <sheetName val="P3B-S"/>
      <sheetName val="JPP"/>
      <sheetName val="JE"/>
      <sheetName val="JP"/>
      <sheetName val="JMK"/>
      <sheetName val="JS"/>
      <sheetName val="PP"/>
      <sheetName val="KP"/>
      <sheetName val="P-SA"/>
      <sheetName val="P-SSR"/>
      <sheetName val="P-JBN"/>
      <sheetName val="P-S"/>
      <sheetName val="P-K"/>
      <sheetName val="K-TJ"/>
      <sheetName val="K-MTR"/>
      <sheetName val="K-CLG"/>
      <sheetName val="PJB"/>
      <sheetName val="IP"/>
      <sheetName val="BTM"/>
      <sheetName val="ICP"/>
      <sheetName val="PLN E"/>
      <sheetName val="PLN TRK"/>
      <sheetName val="REK WIL"/>
      <sheetName val="REK DIS"/>
      <sheetName val="REK KP"/>
      <sheetName val="REK JP"/>
      <sheetName val="REK PIK"/>
      <sheetName val="REK AP"/>
      <sheetName val="REKAP"/>
      <sheetName val="REKAP UNIT 1"/>
      <sheetName val="RIP 1"/>
      <sheetName val="RKAI 1"/>
      <sheetName val="RISD 1"/>
      <sheetName val="RIP"/>
      <sheetName val="RKAI"/>
      <sheetName val="DAF PROY"/>
      <sheetName val="Laba Rugi"/>
      <sheetName val="00000000"/>
      <sheetName val="By Non HPP"/>
      <sheetName val="Beban-Usaha"/>
      <sheetName val="LK2004"/>
      <sheetName val="DPN"/>
      <sheetName val="AT 2004"/>
      <sheetName val="Biaya&amp;NrcKWh"/>
      <sheetName val="NE"/>
      <sheetName val="Perhit.HPP"/>
      <sheetName val="GambarB"/>
      <sheetName val="Subsidi"/>
      <sheetName val="Cair Subs"/>
      <sheetName val="000001"/>
      <sheetName val="W1"/>
      <sheetName val="W2"/>
      <sheetName val="W3"/>
      <sheetName val="W4"/>
      <sheetName val="W5"/>
      <sheetName val="W6"/>
      <sheetName val="W7"/>
      <sheetName val="W8"/>
      <sheetName val="W9"/>
      <sheetName val="W10"/>
      <sheetName val="w11"/>
      <sheetName val="batam"/>
      <sheetName val="kitut"/>
      <sheetName val="kitsel"/>
      <sheetName val="GABWIL"/>
      <sheetName val="JATIM"/>
      <sheetName val="JATENG"/>
      <sheetName val="JABAR"/>
      <sheetName val="dki"/>
      <sheetName val="P3B"/>
      <sheetName val="BENGKEL"/>
      <sheetName val="GABDIS"/>
      <sheetName val="DKP"/>
      <sheetName val="LMK"/>
      <sheetName val="JASDIK"/>
      <sheetName val="PPE"/>
      <sheetName val="pusat"/>
      <sheetName val="PENGUS"/>
      <sheetName val="DAK"/>
      <sheetName val="HOLDING"/>
      <sheetName val="PJB1"/>
      <sheetName val="PJB2"/>
      <sheetName val="ANAK"/>
      <sheetName val="KONSOLIDAS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dk"/>
      <sheetName val="asumsi"/>
      <sheetName val="Assumptions"/>
      <sheetName val="Assumptions (2)"/>
      <sheetName val="Hist"/>
      <sheetName val="CAPEX"/>
      <sheetName val="Energy_Prices"/>
      <sheetName val="Misc"/>
      <sheetName val="B"/>
      <sheetName val="C"/>
      <sheetName val="SubL"/>
      <sheetName val="BPP PLN (1)"/>
      <sheetName val="D"/>
      <sheetName val="E"/>
      <sheetName val="Funding"/>
      <sheetName val="Cashflow"/>
      <sheetName val="F"/>
      <sheetName val="G"/>
      <sheetName val="H"/>
      <sheetName val="I"/>
      <sheetName val="J-IGNORE"/>
      <sheetName val="K"/>
      <sheetName val="L"/>
      <sheetName val="M-IGNORE"/>
      <sheetName val="CPdebt- IGNORE"/>
      <sheetName val="Debcap - IGNORE"/>
      <sheetName val="HPP-IGNORE"/>
      <sheetName val="Subs-60kWh-IGNORE"/>
      <sheetName val="Rekap HPP &amp; Subs-IGNORE"/>
      <sheetName val="Tarif 60 kwh-IGNORE"/>
      <sheetName val="L_23"/>
      <sheetName val="UshDeb00"/>
      <sheetName val="W-NAD"/>
    </sheetNames>
    <sheetDataSet>
      <sheetData sheetId="0" refreshError="1"/>
      <sheetData sheetId="1" refreshError="1"/>
      <sheetData sheetId="2" refreshError="1"/>
      <sheetData sheetId="3" refreshError="1">
        <row r="3">
          <cell r="C3" t="str">
            <v>Unit</v>
          </cell>
          <cell r="D3" t="str">
            <v>2006E</v>
          </cell>
          <cell r="E3" t="str">
            <v>2007E</v>
          </cell>
          <cell r="F3" t="str">
            <v>2008E</v>
          </cell>
          <cell r="G3" t="str">
            <v>2009E</v>
          </cell>
          <cell r="H3" t="str">
            <v>2010E</v>
          </cell>
        </row>
        <row r="4">
          <cell r="B4" t="str">
            <v>Macroeconomic assumptions</v>
          </cell>
        </row>
        <row r="5">
          <cell r="B5" t="str">
            <v>   GDP growth</v>
          </cell>
          <cell r="C5" t="str">
            <v>%</v>
          </cell>
          <cell r="D5">
            <v>0.059</v>
          </cell>
          <cell r="E5">
            <v>0.064</v>
          </cell>
          <cell r="F5">
            <v>0.07</v>
          </cell>
          <cell r="G5">
            <v>0.076</v>
          </cell>
          <cell r="H5">
            <v>0.071</v>
          </cell>
        </row>
        <row r="6">
          <cell r="B6" t="str">
            <v>   Population growth</v>
          </cell>
          <cell r="C6" t="str">
            <v>%</v>
          </cell>
          <cell r="D6">
            <v>0.013999999999999999</v>
          </cell>
          <cell r="E6">
            <v>0.013999999999999999</v>
          </cell>
          <cell r="F6">
            <v>0.013999999999999999</v>
          </cell>
          <cell r="G6">
            <v>0.013000000000000001</v>
          </cell>
          <cell r="H6">
            <v>0.013000000000000001</v>
          </cell>
        </row>
        <row r="7">
          <cell r="B7" t="str">
            <v>   Inflation rate</v>
          </cell>
        </row>
        <row r="8">
          <cell r="B8" t="str">
            <v>     Local (Rp)</v>
          </cell>
          <cell r="C8" t="str">
            <v>%</v>
          </cell>
          <cell r="D8">
            <v>8</v>
          </cell>
          <cell r="E8">
            <v>7</v>
          </cell>
          <cell r="F8">
            <v>7</v>
          </cell>
          <cell r="G8">
            <v>7</v>
          </cell>
          <cell r="H8">
            <v>7</v>
          </cell>
        </row>
        <row r="9">
          <cell r="B9" t="str">
            <v>     Foreign (US$)</v>
          </cell>
          <cell r="C9" t="str">
            <v>%</v>
          </cell>
          <cell r="D9">
            <v>2.5</v>
          </cell>
          <cell r="E9">
            <v>2.5</v>
          </cell>
          <cell r="F9">
            <v>2.5</v>
          </cell>
          <cell r="G9">
            <v>2.5</v>
          </cell>
          <cell r="H9">
            <v>2.5</v>
          </cell>
        </row>
        <row r="10">
          <cell r="B10" t="str">
            <v>   Exchange rate</v>
          </cell>
          <cell r="C10" t="str">
            <v>Rp/USD</v>
          </cell>
          <cell r="D10">
            <v>9000</v>
          </cell>
          <cell r="E10">
            <v>9395.121951219515</v>
          </cell>
          <cell r="F10">
            <v>9807.590719809643</v>
          </cell>
          <cell r="G10">
            <v>10238.167873362265</v>
          </cell>
          <cell r="H10">
            <v>10687.648414144025</v>
          </cell>
        </row>
        <row r="12">
          <cell r="B12" t="str">
            <v>Industry assumptions</v>
          </cell>
        </row>
        <row r="13">
          <cell r="B13" t="str">
            <v>   Total generation capacity</v>
          </cell>
          <cell r="C13" t="str">
            <v>MW</v>
          </cell>
        </row>
        <row r="14">
          <cell r="B14" t="str">
            <v>   Electricity demand growth</v>
          </cell>
          <cell r="C14" t="str">
            <v>%</v>
          </cell>
          <cell r="D14">
            <v>0.07615062761506275</v>
          </cell>
          <cell r="E14">
            <v>0.08398133748056003</v>
          </cell>
          <cell r="F14">
            <v>0.0817790530846485</v>
          </cell>
          <cell r="G14">
            <v>0.0775862068965516</v>
          </cell>
          <cell r="H14">
            <v>0.07815384615384002</v>
          </cell>
        </row>
        <row r="15">
          <cell r="B15" t="str">
            <v>   Electrification ratio</v>
          </cell>
          <cell r="C15" t="str">
            <v>%</v>
          </cell>
        </row>
        <row r="16">
          <cell r="B16" t="str">
            <v>   Reserve margin</v>
          </cell>
          <cell r="C16" t="str">
            <v>%</v>
          </cell>
          <cell r="D16">
            <v>0.42</v>
          </cell>
          <cell r="E16">
            <v>0.34</v>
          </cell>
          <cell r="F16">
            <v>0.32</v>
          </cell>
          <cell r="G16">
            <v>0.32</v>
          </cell>
          <cell r="H16">
            <v>0.33</v>
          </cell>
        </row>
        <row r="18">
          <cell r="B18" t="str">
            <v>PLN</v>
          </cell>
        </row>
        <row r="19">
          <cell r="B19" t="str">
            <v>Energy Sales</v>
          </cell>
        </row>
        <row r="20">
          <cell r="B20" t="str">
            <v>   Total PLN power production</v>
          </cell>
          <cell r="C20" t="str">
            <v>GWh</v>
          </cell>
          <cell r="D20">
            <v>97685.74789984488</v>
          </cell>
          <cell r="E20">
            <v>100591.44907642042</v>
          </cell>
          <cell r="F20">
            <v>106612.11117952113</v>
          </cell>
          <cell r="G20">
            <v>116701.1532231405</v>
          </cell>
          <cell r="H20">
            <v>128833.4955849015</v>
          </cell>
        </row>
        <row r="21">
          <cell r="B21" t="str">
            <v>   Total IPP power production</v>
          </cell>
          <cell r="C21" t="str">
            <v>GWh</v>
          </cell>
          <cell r="D21">
            <v>27549.055999999997</v>
          </cell>
          <cell r="E21">
            <v>30390.941</v>
          </cell>
          <cell r="F21">
            <v>34160.26</v>
          </cell>
          <cell r="G21">
            <v>35249.259999999995</v>
          </cell>
          <cell r="H21">
            <v>35249.259999999995</v>
          </cell>
        </row>
        <row r="22">
          <cell r="B22" t="str">
            <v>   Own-station usage</v>
          </cell>
          <cell r="C22" t="str">
            <v>%</v>
          </cell>
          <cell r="D22">
            <v>4.28</v>
          </cell>
          <cell r="E22">
            <v>4</v>
          </cell>
          <cell r="F22">
            <v>4</v>
          </cell>
          <cell r="G22">
            <v>4</v>
          </cell>
          <cell r="H22">
            <v>4</v>
          </cell>
        </row>
        <row r="23">
          <cell r="B23" t="str">
            <v>   Network losses</v>
          </cell>
          <cell r="C23" t="str">
            <v>%</v>
          </cell>
          <cell r="D23">
            <v>9.74</v>
          </cell>
          <cell r="E23">
            <v>9.71</v>
          </cell>
          <cell r="F23">
            <v>9.37</v>
          </cell>
          <cell r="G23">
            <v>9.25</v>
          </cell>
          <cell r="H23">
            <v>9.13</v>
          </cell>
        </row>
        <row r="24">
          <cell r="B24" t="str">
            <v>Total energy sales revenue</v>
          </cell>
          <cell r="C24" t="str">
            <v>Rp Bn</v>
          </cell>
          <cell r="D24">
            <v>69969.49437290526</v>
          </cell>
          <cell r="E24">
            <v>73702.1248</v>
          </cell>
          <cell r="F24">
            <v>79509.1024</v>
          </cell>
          <cell r="G24">
            <v>85936.164</v>
          </cell>
          <cell r="H24">
            <v>92920.3664</v>
          </cell>
        </row>
        <row r="26">
          <cell r="B26" t="str">
            <v>Average Tariff</v>
          </cell>
          <cell r="C26" t="str">
            <v>Rp/kWh</v>
          </cell>
          <cell r="D26">
            <v>618.9967464342695</v>
          </cell>
          <cell r="E26">
            <v>623.2</v>
          </cell>
          <cell r="F26">
            <v>623.2</v>
          </cell>
          <cell r="G26">
            <v>623.2</v>
          </cell>
          <cell r="H26">
            <v>623.2</v>
          </cell>
        </row>
        <row r="27">
          <cell r="B27" t="str">
            <v>Government subsidies</v>
          </cell>
          <cell r="C27" t="str">
            <v>Rp Bn</v>
          </cell>
          <cell r="D27">
            <v>35510</v>
          </cell>
          <cell r="E27">
            <v>37209.746528</v>
          </cell>
          <cell r="F27">
            <v>31162.607112011</v>
          </cell>
          <cell r="G27">
            <v>22311.17681470927</v>
          </cell>
          <cell r="H27">
            <v>33840.93226896915</v>
          </cell>
        </row>
        <row r="29">
          <cell r="B29" t="str">
            <v>Number of customers</v>
          </cell>
        </row>
        <row r="30">
          <cell r="B30" t="str">
            <v>Households</v>
          </cell>
          <cell r="C30" t="str">
            <v>000s</v>
          </cell>
          <cell r="D30">
            <v>33309.33</v>
          </cell>
          <cell r="E30">
            <v>34710.467000000004</v>
          </cell>
          <cell r="F30">
            <v>36154.17</v>
          </cell>
          <cell r="G30">
            <v>37639.825</v>
          </cell>
          <cell r="H30">
            <v>39169.803</v>
          </cell>
        </row>
        <row r="31">
          <cell r="B31" t="str">
            <v>Businesses</v>
          </cell>
          <cell r="C31" t="str">
            <v>000s</v>
          </cell>
          <cell r="D31">
            <v>1472.951</v>
          </cell>
          <cell r="E31">
            <v>1548.664</v>
          </cell>
          <cell r="F31">
            <v>1628.829</v>
          </cell>
          <cell r="G31">
            <v>1713.601</v>
          </cell>
          <cell r="H31">
            <v>1803.297</v>
          </cell>
        </row>
        <row r="32">
          <cell r="B32" t="str">
            <v>Public</v>
          </cell>
          <cell r="C32" t="str">
            <v>000s</v>
          </cell>
          <cell r="D32">
            <v>886.617</v>
          </cell>
          <cell r="E32">
            <v>921.707</v>
          </cell>
          <cell r="F32">
            <v>963.047</v>
          </cell>
          <cell r="G32">
            <v>1005.6600000000001</v>
          </cell>
          <cell r="H32">
            <v>1049.6100000000001</v>
          </cell>
        </row>
        <row r="33">
          <cell r="B33" t="str">
            <v>Industries</v>
          </cell>
          <cell r="C33" t="str">
            <v>000s</v>
          </cell>
          <cell r="D33">
            <v>57.069</v>
          </cell>
          <cell r="E33">
            <v>60.588</v>
          </cell>
          <cell r="F33">
            <v>64.31400000000001</v>
          </cell>
          <cell r="G33">
            <v>68.26</v>
          </cell>
          <cell r="H33">
            <v>72.44</v>
          </cell>
        </row>
        <row r="35">
          <cell r="B35" t="str">
            <v>Growth of customers</v>
          </cell>
        </row>
        <row r="36">
          <cell r="B36" t="str">
            <v>Households</v>
          </cell>
          <cell r="C36" t="str">
            <v>(%)</v>
          </cell>
          <cell r="D36">
            <v>4.243656531680262</v>
          </cell>
          <cell r="E36">
            <v>4.2064400574854055</v>
          </cell>
          <cell r="F36">
            <v>4.159272763457755</v>
          </cell>
          <cell r="G36">
            <v>4.109221702503474</v>
          </cell>
          <cell r="H36">
            <v>4.0647851046066386</v>
          </cell>
        </row>
        <row r="37">
          <cell r="B37" t="str">
            <v>Businesses</v>
          </cell>
          <cell r="C37" t="str">
            <v>(%)</v>
          </cell>
          <cell r="D37">
            <v>5.104480040187931</v>
          </cell>
          <cell r="E37">
            <v>5.140225302810486</v>
          </cell>
          <cell r="F37">
            <v>5.176397204299965</v>
          </cell>
          <cell r="G37">
            <v>5.204475116786367</v>
          </cell>
          <cell r="H37">
            <v>5.234357356234032</v>
          </cell>
        </row>
        <row r="38">
          <cell r="B38" t="str">
            <v>Public</v>
          </cell>
          <cell r="C38" t="str">
            <v>(%)</v>
          </cell>
          <cell r="D38">
            <v>4.546987463092056</v>
          </cell>
          <cell r="E38">
            <v>3.9577404899748148</v>
          </cell>
          <cell r="F38">
            <v>4.485156345780172</v>
          </cell>
          <cell r="G38">
            <v>4.4248100040807925</v>
          </cell>
          <cell r="H38">
            <v>4.370264304039151</v>
          </cell>
        </row>
        <row r="39">
          <cell r="B39" t="str">
            <v>Industries</v>
          </cell>
          <cell r="C39" t="str">
            <v>(%)</v>
          </cell>
          <cell r="D39">
            <v>6.182785695679671</v>
          </cell>
          <cell r="E39">
            <v>6.166219839142095</v>
          </cell>
          <cell r="F39">
            <v>6.149732620320858</v>
          </cell>
          <cell r="G39">
            <v>6.135522592281606</v>
          </cell>
          <cell r="H39">
            <v>6.123644887196011</v>
          </cell>
        </row>
        <row r="41">
          <cell r="C41" t="str">
            <v>Unit</v>
          </cell>
          <cell r="D41" t="str">
            <v>2006E</v>
          </cell>
          <cell r="E41" t="str">
            <v>2007E</v>
          </cell>
          <cell r="F41" t="str">
            <v>2008E</v>
          </cell>
          <cell r="G41" t="str">
            <v>2009E</v>
          </cell>
          <cell r="H41" t="str">
            <v>2010E</v>
          </cell>
        </row>
        <row r="42">
          <cell r="B42" t="str">
            <v>Cost of electricity</v>
          </cell>
        </row>
        <row r="43">
          <cell r="B43" t="str">
            <v>Energy mix</v>
          </cell>
        </row>
        <row r="44">
          <cell r="B44" t="str">
            <v>   Oil fuel</v>
          </cell>
          <cell r="C44" t="str">
            <v>%</v>
          </cell>
          <cell r="D44">
            <v>0.8192774718264825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   Coal</v>
          </cell>
          <cell r="C45" t="str">
            <v>%</v>
          </cell>
          <cell r="D45">
            <v>0.08997669104319131</v>
          </cell>
          <cell r="E45">
            <v>0.11935289729124837</v>
          </cell>
          <cell r="F45">
            <v>0.20178452472060424</v>
          </cell>
          <cell r="G45">
            <v>0.462123476832228</v>
          </cell>
          <cell r="H45">
            <v>0.4936827863814286</v>
          </cell>
        </row>
        <row r="46">
          <cell r="B46" t="str">
            <v>   Geothermal</v>
          </cell>
          <cell r="C46" t="str">
            <v>%</v>
          </cell>
          <cell r="D46">
            <v>0.021894707910733058</v>
          </cell>
          <cell r="E46">
            <v>0.020989104434234594</v>
          </cell>
          <cell r="F46">
            <v>0.03335807916449992</v>
          </cell>
          <cell r="G46">
            <v>0.05556991251450332</v>
          </cell>
          <cell r="H46">
            <v>0.0767835118158164</v>
          </cell>
        </row>
        <row r="47">
          <cell r="B47" t="str">
            <v>   Natural Gas</v>
          </cell>
          <cell r="C47" t="str">
            <v>%</v>
          </cell>
          <cell r="D47">
            <v>0.07303999997944481</v>
          </cell>
          <cell r="E47">
            <v>0.14030080745840046</v>
          </cell>
          <cell r="F47">
            <v>0.25246967891868083</v>
          </cell>
          <cell r="G47">
            <v>0.40013620231493</v>
          </cell>
          <cell r="H47">
            <v>0.3644104642501016</v>
          </cell>
        </row>
        <row r="48">
          <cell r="B48" t="str">
            <v> </v>
          </cell>
        </row>
        <row r="49">
          <cell r="B49" t="str">
            <v>Average energy prices</v>
          </cell>
        </row>
        <row r="50">
          <cell r="B50" t="str">
            <v>   M F O</v>
          </cell>
          <cell r="C50" t="str">
            <v>(Rp/Liter)</v>
          </cell>
          <cell r="D50">
            <v>3297.364</v>
          </cell>
          <cell r="E50">
            <v>4030.78</v>
          </cell>
          <cell r="F50">
            <v>4450.228346236559</v>
          </cell>
          <cell r="G50">
            <v>4576.9293677419355</v>
          </cell>
          <cell r="H50">
            <v>4683.006420021506</v>
          </cell>
        </row>
        <row r="51">
          <cell r="B51" t="str">
            <v>   I D O</v>
          </cell>
          <cell r="C51" t="str">
            <v>(Rp/Liter)</v>
          </cell>
          <cell r="D51">
            <v>4823.481466666667</v>
          </cell>
          <cell r="E51">
            <v>5371.74</v>
          </cell>
          <cell r="F51">
            <v>5936.440802150537</v>
          </cell>
          <cell r="G51">
            <v>6098.005561290322</v>
          </cell>
          <cell r="H51">
            <v>6230.348382559139</v>
          </cell>
        </row>
        <row r="52">
          <cell r="B52" t="str">
            <v>   H S D</v>
          </cell>
          <cell r="C52" t="str">
            <v>(Rp/Liter)</v>
          </cell>
          <cell r="D52">
            <v>5116.7048</v>
          </cell>
          <cell r="E52">
            <v>5642.45</v>
          </cell>
          <cell r="F52">
            <v>6231.839091397849</v>
          </cell>
          <cell r="G52">
            <v>6406.356854838708</v>
          </cell>
          <cell r="H52">
            <v>6551.32664376344</v>
          </cell>
        </row>
        <row r="53">
          <cell r="B53" t="str">
            <v>   Coal</v>
          </cell>
          <cell r="C53" t="str">
            <v>( Rp/kg )</v>
          </cell>
          <cell r="D53">
            <v>351.1663194209891</v>
          </cell>
          <cell r="E53">
            <v>327.6808440917187</v>
          </cell>
          <cell r="F53">
            <v>344.7202479844881</v>
          </cell>
          <cell r="G53">
            <v>362.6457008796815</v>
          </cell>
          <cell r="H53">
            <v>381.1406316245452</v>
          </cell>
        </row>
        <row r="54">
          <cell r="B54" t="str">
            <v>   Geothermal</v>
          </cell>
          <cell r="C54" t="str">
            <v>(Rp/kWh)</v>
          </cell>
          <cell r="D54">
            <v>478.32322214719784</v>
          </cell>
          <cell r="E54">
            <v>431.494899750812</v>
          </cell>
          <cell r="F54">
            <v>442.28227224458226</v>
          </cell>
          <cell r="G54">
            <v>453.3393290506968</v>
          </cell>
          <cell r="H54">
            <v>464.6728122769642</v>
          </cell>
        </row>
        <row r="55">
          <cell r="B55" t="str">
            <v>   Natural Gas</v>
          </cell>
          <cell r="C55" t="str">
            <v>(Rp/MSCF)</v>
          </cell>
          <cell r="D55">
            <v>23656.001526557087</v>
          </cell>
          <cell r="E55">
            <v>27435</v>
          </cell>
          <cell r="F55">
            <v>30323.05</v>
          </cell>
          <cell r="G55">
            <v>31143.15</v>
          </cell>
          <cell r="H55">
            <v>31812.8</v>
          </cell>
        </row>
        <row r="57">
          <cell r="B57" t="str">
            <v>Average cost of electricity</v>
          </cell>
          <cell r="C57" t="str">
            <v>Rp/kWh</v>
          </cell>
        </row>
        <row r="59">
          <cell r="B59" t="str">
            <v>Operating expenses</v>
          </cell>
        </row>
        <row r="60">
          <cell r="B60" t="str">
            <v>   Personal expenses growth</v>
          </cell>
          <cell r="C60" t="str">
            <v>%</v>
          </cell>
          <cell r="D60">
            <v>0.23132415937051665</v>
          </cell>
          <cell r="E60">
            <v>0.15778933621229796</v>
          </cell>
          <cell r="F60">
            <v>0.007562725005952453</v>
          </cell>
          <cell r="G60">
            <v>0.06939447738497728</v>
          </cell>
          <cell r="H60">
            <v>0.06979853544811698</v>
          </cell>
        </row>
        <row r="61">
          <cell r="B61" t="str">
            <v>   Repair &amp; maintainance service growth</v>
          </cell>
          <cell r="C61" t="str">
            <v>%</v>
          </cell>
          <cell r="D61">
            <v>0.057304715244626436</v>
          </cell>
          <cell r="E61">
            <v>0.2490411406830224</v>
          </cell>
          <cell r="F61">
            <v>-0.12815695320416698</v>
          </cell>
          <cell r="G61">
            <v>0.08236556241651138</v>
          </cell>
          <cell r="H61">
            <v>0.3654548976990759</v>
          </cell>
        </row>
        <row r="62">
          <cell r="B62" t="str">
            <v>   Other operating expenses</v>
          </cell>
          <cell r="C62" t="str">
            <v>%</v>
          </cell>
          <cell r="D62">
            <v>0.056104048050256816</v>
          </cell>
          <cell r="E62">
            <v>0.11184203654191438</v>
          </cell>
          <cell r="F62">
            <v>0.07212044305951992</v>
          </cell>
          <cell r="G62">
            <v>0.07212713255657288</v>
          </cell>
          <cell r="H62">
            <v>0.07213425237087945</v>
          </cell>
        </row>
        <row r="64">
          <cell r="B64" t="str">
            <v>Interest expense</v>
          </cell>
        </row>
        <row r="65">
          <cell r="B65" t="str">
            <v>    Interest Rate on proposed US$ Bonds</v>
          </cell>
          <cell r="C65" t="str">
            <v>(%)</v>
          </cell>
        </row>
        <row r="66">
          <cell r="B66" t="str">
            <v>    Interest Rate on Rupiah Bond 1997</v>
          </cell>
          <cell r="C66" t="str">
            <v>(%)</v>
          </cell>
        </row>
        <row r="67">
          <cell r="B67" t="str">
            <v>    Interest Rate on Rupiah Bond 2004</v>
          </cell>
          <cell r="C67" t="str">
            <v>(%)</v>
          </cell>
        </row>
        <row r="69">
          <cell r="B69" t="str">
            <v>Corporate tax</v>
          </cell>
          <cell r="C69" t="str">
            <v>%</v>
          </cell>
          <cell r="D69">
            <v>30</v>
          </cell>
          <cell r="E69">
            <v>30</v>
          </cell>
          <cell r="F69">
            <v>30</v>
          </cell>
          <cell r="G69">
            <v>30</v>
          </cell>
          <cell r="H69">
            <v>30</v>
          </cell>
        </row>
        <row r="71">
          <cell r="B71" t="str">
            <v>Fixed Assets Addition</v>
          </cell>
        </row>
        <row r="72">
          <cell r="B72" t="str">
            <v>Depreciation Rate</v>
          </cell>
          <cell r="C72" t="str">
            <v>(%)</v>
          </cell>
          <cell r="D72">
            <v>0.05613199538110333</v>
          </cell>
          <cell r="E72">
            <v>0.055625535187942846</v>
          </cell>
          <cell r="F72">
            <v>0.05501001003908255</v>
          </cell>
          <cell r="G72">
            <v>0.05580854634091122</v>
          </cell>
          <cell r="H72">
            <v>0.056981631952625976</v>
          </cell>
        </row>
        <row r="73">
          <cell r="B73" t="str">
            <v> - FAA charged from VAT</v>
          </cell>
          <cell r="C73" t="str">
            <v>(%)</v>
          </cell>
          <cell r="D73">
            <v>0.27</v>
          </cell>
          <cell r="E73">
            <v>0.27</v>
          </cell>
          <cell r="F73">
            <v>0.27</v>
          </cell>
          <cell r="G73">
            <v>0.27</v>
          </cell>
          <cell r="H73">
            <v>0.27</v>
          </cell>
        </row>
        <row r="74">
          <cell r="B74" t="str">
            <v> - FAA charged from Import Duty </v>
          </cell>
          <cell r="C74" t="str">
            <v>(%)</v>
          </cell>
          <cell r="D74">
            <v>0.8</v>
          </cell>
          <cell r="E74">
            <v>0.8</v>
          </cell>
          <cell r="F74">
            <v>0.8</v>
          </cell>
          <cell r="G74">
            <v>0.8</v>
          </cell>
          <cell r="H74">
            <v>0.8</v>
          </cell>
        </row>
        <row r="76">
          <cell r="B76" t="str">
            <v>Working capital</v>
          </cell>
        </row>
        <row r="77">
          <cell r="B77" t="str">
            <v>    Account receivables</v>
          </cell>
          <cell r="C77" t="str">
            <v>Rp Bn</v>
          </cell>
          <cell r="D77">
            <v>1986.135922</v>
          </cell>
          <cell r="E77">
            <v>2059.471095</v>
          </cell>
          <cell r="F77">
            <v>2193.1191257629716</v>
          </cell>
          <cell r="G77">
            <v>2370.3983465307406</v>
          </cell>
          <cell r="H77">
            <v>2563.0453190066823</v>
          </cell>
        </row>
        <row r="78">
          <cell r="B78" t="str">
            <v>    Account payables - Pertamina</v>
          </cell>
          <cell r="C78" t="str">
            <v>Rp Bn</v>
          </cell>
        </row>
        <row r="79">
          <cell r="B79" t="str">
            <v>    Account payables  (incl IPP)</v>
          </cell>
          <cell r="C79" t="str">
            <v>Rp Bn</v>
          </cell>
          <cell r="D79">
            <v>151.449039679</v>
          </cell>
          <cell r="E79">
            <v>151.449039679</v>
          </cell>
          <cell r="F79">
            <v>151.449039679</v>
          </cell>
          <cell r="G79">
            <v>151.449039679</v>
          </cell>
          <cell r="H79">
            <v>151.449039679</v>
          </cell>
        </row>
        <row r="80">
          <cell r="B80" t="str">
            <v>    Inventories</v>
          </cell>
          <cell r="C80" t="str">
            <v>Rp Bn</v>
          </cell>
          <cell r="D80">
            <v>2764.0736770000003</v>
          </cell>
          <cell r="E80">
            <v>3367.724962</v>
          </cell>
          <cell r="F80">
            <v>3961.247111765164</v>
          </cell>
          <cell r="G80">
            <v>2768.9652902373573</v>
          </cell>
          <cell r="H80">
            <v>3102.3712557872122</v>
          </cell>
        </row>
        <row r="81">
          <cell r="B81" t="str">
            <v>Total working capital</v>
          </cell>
          <cell r="C81" t="str">
            <v>Rp Bn</v>
          </cell>
          <cell r="D81">
            <v>-10617.403844679</v>
          </cell>
          <cell r="E81">
            <v>-14233.003048679007</v>
          </cell>
          <cell r="F81">
            <v>-15184.264266958247</v>
          </cell>
          <cell r="G81">
            <v>-24963.1451834924</v>
          </cell>
          <cell r="H81">
            <v>-41768.10410784943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248C2-392C-4B8E-B1E0-B89BE7B747ED}">
  <dimension ref="B3:O19"/>
  <sheetViews>
    <sheetView workbookViewId="0" topLeftCell="A1">
      <selection activeCell="F14" sqref="F14"/>
    </sheetView>
  </sheetViews>
  <sheetFormatPr defaultColWidth="9.140625" defaultRowHeight="15"/>
  <cols>
    <col min="1" max="1" width="8.7109375" style="1" customWidth="1"/>
    <col min="2" max="2" width="15.00390625" style="1" customWidth="1"/>
    <col min="3" max="14" width="10.57421875" style="1" customWidth="1"/>
    <col min="15" max="16384" width="8.7109375" style="1" customWidth="1"/>
  </cols>
  <sheetData>
    <row r="3" spans="2:15" ht="15">
      <c r="B3" s="129" t="s">
        <v>22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2:15" ht="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5">
      <c r="B5" s="5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129" t="s">
        <v>18</v>
      </c>
    </row>
    <row r="6" spans="2:15" ht="15">
      <c r="B6" s="5"/>
      <c r="C6" s="9">
        <v>31</v>
      </c>
      <c r="D6" s="9">
        <v>28</v>
      </c>
      <c r="E6" s="9">
        <v>31</v>
      </c>
      <c r="F6" s="9">
        <v>30</v>
      </c>
      <c r="G6" s="9">
        <v>31</v>
      </c>
      <c r="H6" s="9">
        <v>30</v>
      </c>
      <c r="I6" s="9">
        <v>31</v>
      </c>
      <c r="J6" s="9">
        <v>31</v>
      </c>
      <c r="K6" s="9">
        <v>30</v>
      </c>
      <c r="L6" s="9">
        <v>31</v>
      </c>
      <c r="M6" s="9">
        <v>30</v>
      </c>
      <c r="N6" s="9">
        <v>31</v>
      </c>
      <c r="O6" s="129"/>
    </row>
    <row r="7" spans="2:15" ht="15">
      <c r="B7" s="5" t="s">
        <v>1</v>
      </c>
      <c r="C7" s="7">
        <v>8010</v>
      </c>
      <c r="D7" s="7">
        <v>7508</v>
      </c>
      <c r="E7" s="7">
        <v>9401</v>
      </c>
      <c r="F7" s="7">
        <v>8430</v>
      </c>
      <c r="G7" s="7">
        <v>7871</v>
      </c>
      <c r="H7" s="7">
        <v>7523</v>
      </c>
      <c r="I7" s="7">
        <v>9127</v>
      </c>
      <c r="J7" s="7">
        <v>8024</v>
      </c>
      <c r="K7" s="7">
        <v>7067</v>
      </c>
      <c r="L7" s="7">
        <v>4956</v>
      </c>
      <c r="M7" s="7">
        <v>7125</v>
      </c>
      <c r="N7" s="7">
        <v>8510</v>
      </c>
      <c r="O7" s="7">
        <f>SUM(C7:N7)</f>
        <v>93552</v>
      </c>
    </row>
    <row r="8" spans="2:15" ht="15">
      <c r="B8" s="5" t="s">
        <v>2</v>
      </c>
      <c r="C8" s="7">
        <v>1868</v>
      </c>
      <c r="D8" s="7">
        <v>1765</v>
      </c>
      <c r="E8" s="7">
        <v>1928</v>
      </c>
      <c r="F8" s="7">
        <v>1952</v>
      </c>
      <c r="G8" s="7">
        <v>1962</v>
      </c>
      <c r="H8" s="7">
        <v>1958</v>
      </c>
      <c r="I8" s="7">
        <v>2383</v>
      </c>
      <c r="J8" s="7">
        <v>2543</v>
      </c>
      <c r="K8" s="7">
        <v>2193</v>
      </c>
      <c r="L8" s="7">
        <v>1502</v>
      </c>
      <c r="M8" s="7">
        <v>2290</v>
      </c>
      <c r="N8" s="7">
        <v>2889</v>
      </c>
      <c r="O8" s="7">
        <f>SUM(C8:N8)</f>
        <v>25233</v>
      </c>
    </row>
    <row r="9" spans="2:15" ht="15">
      <c r="B9" s="5" t="s">
        <v>3</v>
      </c>
      <c r="C9" s="7">
        <f>SUM(C7:C8)/C6</f>
        <v>318.64516129032256</v>
      </c>
      <c r="D9" s="7">
        <f aca="true" t="shared" si="0" ref="D9:N9">SUM(D7:D8)/D6</f>
        <v>331.17857142857144</v>
      </c>
      <c r="E9" s="7">
        <f t="shared" si="0"/>
        <v>365.4516129032258</v>
      </c>
      <c r="F9" s="7">
        <f t="shared" si="0"/>
        <v>346.06666666666666</v>
      </c>
      <c r="G9" s="7">
        <f t="shared" si="0"/>
        <v>317.19354838709677</v>
      </c>
      <c r="H9" s="8">
        <f t="shared" si="0"/>
        <v>316.03333333333336</v>
      </c>
      <c r="I9" s="7">
        <f t="shared" si="0"/>
        <v>371.2903225806452</v>
      </c>
      <c r="J9" s="7">
        <f t="shared" si="0"/>
        <v>340.8709677419355</v>
      </c>
      <c r="K9" s="7">
        <f t="shared" si="0"/>
        <v>308.6666666666667</v>
      </c>
      <c r="L9" s="8">
        <f t="shared" si="0"/>
        <v>208.32258064516128</v>
      </c>
      <c r="M9" s="7">
        <f t="shared" si="0"/>
        <v>313.8333333333333</v>
      </c>
      <c r="N9" s="7">
        <f t="shared" si="0"/>
        <v>367.7096774193548</v>
      </c>
      <c r="O9" s="7">
        <f>SUM(O7:O8)/SUM(C6:N6)</f>
        <v>325.43835616438355</v>
      </c>
    </row>
    <row r="10" ht="15">
      <c r="O10" s="4"/>
    </row>
    <row r="11" ht="15">
      <c r="C11" s="3" t="s">
        <v>4</v>
      </c>
    </row>
    <row r="12" spans="3:4" ht="15">
      <c r="C12" s="11">
        <f>C9</f>
        <v>318.64516129032256</v>
      </c>
      <c r="D12" s="1" t="s">
        <v>23</v>
      </c>
    </row>
    <row r="13" spans="3:11" ht="15">
      <c r="C13" s="11">
        <f>C12*1000</f>
        <v>318645.16129032255</v>
      </c>
      <c r="D13" s="1" t="s">
        <v>24</v>
      </c>
      <c r="H13" s="3" t="s">
        <v>40</v>
      </c>
      <c r="I13" s="3" t="s">
        <v>42</v>
      </c>
      <c r="J13" s="3" t="s">
        <v>41</v>
      </c>
      <c r="K13" s="3" t="s">
        <v>43</v>
      </c>
    </row>
    <row r="14" spans="3:11" ht="15">
      <c r="C14" s="1">
        <f>C13/H17</f>
        <v>0.6623661814790801</v>
      </c>
      <c r="D14" s="1" t="s">
        <v>25</v>
      </c>
      <c r="H14" s="1">
        <v>469338</v>
      </c>
      <c r="I14" s="1">
        <v>2.5</v>
      </c>
      <c r="J14" s="1">
        <f>H14*I14/1000</f>
        <v>1173.345</v>
      </c>
      <c r="K14" s="1">
        <f>J14*365</f>
        <v>428270.925</v>
      </c>
    </row>
    <row r="16" spans="8:10" ht="15">
      <c r="H16" s="3" t="s">
        <v>40</v>
      </c>
      <c r="I16" s="3" t="s">
        <v>39</v>
      </c>
      <c r="J16" s="3" t="s">
        <v>24</v>
      </c>
    </row>
    <row r="17" spans="8:10" ht="15">
      <c r="H17" s="1">
        <v>481071</v>
      </c>
      <c r="I17" s="1">
        <v>0.625</v>
      </c>
      <c r="J17" s="7">
        <f>H17*I17</f>
        <v>300669.375</v>
      </c>
    </row>
    <row r="19" spans="8:10" ht="15">
      <c r="H19" s="1">
        <v>486669.9</v>
      </c>
      <c r="I19" s="13">
        <f>J19/H19</f>
        <v>0.668704508259877</v>
      </c>
      <c r="J19" s="7">
        <f>O9*1000</f>
        <v>325438.3561643835</v>
      </c>
    </row>
  </sheetData>
  <mergeCells count="2">
    <mergeCell ref="B3:O3"/>
    <mergeCell ref="O5:O6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3E0B4-2142-48EF-9781-040808CDFCBE}">
  <dimension ref="B4:G19"/>
  <sheetViews>
    <sheetView workbookViewId="0" topLeftCell="A1">
      <selection activeCell="F18" sqref="F18:F19"/>
    </sheetView>
  </sheetViews>
  <sheetFormatPr defaultColWidth="9.140625" defaultRowHeight="15"/>
  <cols>
    <col min="1" max="1" width="8.7109375" style="1" customWidth="1"/>
    <col min="2" max="2" width="11.28125" style="1" customWidth="1"/>
    <col min="3" max="3" width="8.8515625" style="1" customWidth="1"/>
    <col min="4" max="5" width="15.00390625" style="1" customWidth="1"/>
    <col min="6" max="6" width="16.28125" style="1" customWidth="1"/>
    <col min="7" max="16384" width="8.7109375" style="1" customWidth="1"/>
  </cols>
  <sheetData>
    <row r="4" spans="2:6" ht="16.5" customHeight="1">
      <c r="B4" s="132" t="s">
        <v>78</v>
      </c>
      <c r="C4" s="130" t="s">
        <v>79</v>
      </c>
      <c r="D4" s="132" t="s">
        <v>80</v>
      </c>
      <c r="E4" s="132"/>
      <c r="F4" s="29" t="s">
        <v>81</v>
      </c>
    </row>
    <row r="5" spans="2:6" ht="16.5" customHeight="1" thickBot="1">
      <c r="B5" s="133"/>
      <c r="C5" s="131"/>
      <c r="D5" s="37" t="s">
        <v>1</v>
      </c>
      <c r="E5" s="37" t="s">
        <v>2</v>
      </c>
      <c r="F5" s="37" t="s">
        <v>82</v>
      </c>
    </row>
    <row r="6" spans="2:7" ht="15" customHeight="1" thickTop="1">
      <c r="B6" s="33" t="s">
        <v>4</v>
      </c>
      <c r="C6" s="34">
        <v>31</v>
      </c>
      <c r="D6" s="35">
        <v>8010</v>
      </c>
      <c r="E6" s="35">
        <v>1868</v>
      </c>
      <c r="F6" s="35">
        <f>SUM(D6:E6)/C6*1000</f>
        <v>318645.16129032255</v>
      </c>
      <c r="G6" s="11"/>
    </row>
    <row r="7" spans="2:7" ht="15" customHeight="1">
      <c r="B7" s="30" t="s">
        <v>5</v>
      </c>
      <c r="C7" s="31">
        <v>28</v>
      </c>
      <c r="D7" s="32">
        <v>7508</v>
      </c>
      <c r="E7" s="32">
        <v>1765</v>
      </c>
      <c r="F7" s="32">
        <f aca="true" t="shared" si="0" ref="F7:F17">SUM(D7:E7)/C7*1000</f>
        <v>331178.5714285714</v>
      </c>
      <c r="G7" s="11"/>
    </row>
    <row r="8" spans="2:7" ht="15" customHeight="1">
      <c r="B8" s="30" t="s">
        <v>6</v>
      </c>
      <c r="C8" s="31">
        <v>31</v>
      </c>
      <c r="D8" s="32">
        <v>9401</v>
      </c>
      <c r="E8" s="32">
        <v>1928</v>
      </c>
      <c r="F8" s="32">
        <f t="shared" si="0"/>
        <v>365451.6129032258</v>
      </c>
      <c r="G8" s="11"/>
    </row>
    <row r="9" spans="2:7" ht="15" customHeight="1">
      <c r="B9" s="30" t="s">
        <v>7</v>
      </c>
      <c r="C9" s="31">
        <v>30</v>
      </c>
      <c r="D9" s="32">
        <v>8430</v>
      </c>
      <c r="E9" s="32">
        <v>1952</v>
      </c>
      <c r="F9" s="32">
        <f t="shared" si="0"/>
        <v>346066.6666666667</v>
      </c>
      <c r="G9" s="11"/>
    </row>
    <row r="10" spans="2:7" ht="15" customHeight="1">
      <c r="B10" s="30" t="s">
        <v>8</v>
      </c>
      <c r="C10" s="31">
        <v>31</v>
      </c>
      <c r="D10" s="32">
        <v>7871</v>
      </c>
      <c r="E10" s="32">
        <v>1962</v>
      </c>
      <c r="F10" s="32">
        <f t="shared" si="0"/>
        <v>317193.5483870968</v>
      </c>
      <c r="G10" s="11"/>
    </row>
    <row r="11" spans="2:7" ht="15" customHeight="1">
      <c r="B11" s="30" t="s">
        <v>9</v>
      </c>
      <c r="C11" s="31">
        <v>30</v>
      </c>
      <c r="D11" s="32">
        <v>7523</v>
      </c>
      <c r="E11" s="32">
        <v>1958</v>
      </c>
      <c r="F11" s="32">
        <f t="shared" si="0"/>
        <v>316033.3333333334</v>
      </c>
      <c r="G11" s="11"/>
    </row>
    <row r="12" spans="2:7" ht="15" customHeight="1">
      <c r="B12" s="30" t="s">
        <v>10</v>
      </c>
      <c r="C12" s="31">
        <v>31</v>
      </c>
      <c r="D12" s="32">
        <v>9127</v>
      </c>
      <c r="E12" s="32">
        <v>2383</v>
      </c>
      <c r="F12" s="32">
        <f t="shared" si="0"/>
        <v>371290.3225806452</v>
      </c>
      <c r="G12" s="11"/>
    </row>
    <row r="13" spans="2:7" ht="15" customHeight="1">
      <c r="B13" s="30" t="s">
        <v>11</v>
      </c>
      <c r="C13" s="31">
        <v>31</v>
      </c>
      <c r="D13" s="32">
        <v>8024</v>
      </c>
      <c r="E13" s="32">
        <v>2543</v>
      </c>
      <c r="F13" s="32">
        <f t="shared" si="0"/>
        <v>340870.9677419355</v>
      </c>
      <c r="G13" s="11"/>
    </row>
    <row r="14" spans="2:7" ht="15" customHeight="1">
      <c r="B14" s="30" t="s">
        <v>12</v>
      </c>
      <c r="C14" s="31">
        <v>30</v>
      </c>
      <c r="D14" s="32">
        <v>7067</v>
      </c>
      <c r="E14" s="32">
        <v>2193</v>
      </c>
      <c r="F14" s="32">
        <f t="shared" si="0"/>
        <v>308666.6666666667</v>
      </c>
      <c r="G14" s="11"/>
    </row>
    <row r="15" spans="2:7" ht="15" customHeight="1">
      <c r="B15" s="30" t="s">
        <v>13</v>
      </c>
      <c r="C15" s="31">
        <v>31</v>
      </c>
      <c r="D15" s="32">
        <v>4956</v>
      </c>
      <c r="E15" s="32">
        <v>1502</v>
      </c>
      <c r="F15" s="32">
        <f t="shared" si="0"/>
        <v>208322.58064516127</v>
      </c>
      <c r="G15" s="11"/>
    </row>
    <row r="16" spans="2:7" ht="15" customHeight="1">
      <c r="B16" s="30" t="s">
        <v>14</v>
      </c>
      <c r="C16" s="31">
        <v>30</v>
      </c>
      <c r="D16" s="32">
        <v>7125</v>
      </c>
      <c r="E16" s="32">
        <v>2290</v>
      </c>
      <c r="F16" s="32">
        <f t="shared" si="0"/>
        <v>313833.3333333333</v>
      </c>
      <c r="G16" s="11"/>
    </row>
    <row r="17" spans="2:7" ht="15" customHeight="1">
      <c r="B17" s="30" t="s">
        <v>15</v>
      </c>
      <c r="C17" s="31">
        <v>31</v>
      </c>
      <c r="D17" s="32">
        <v>8510</v>
      </c>
      <c r="E17" s="32">
        <v>2889</v>
      </c>
      <c r="F17" s="32">
        <f t="shared" si="0"/>
        <v>367709.6774193548</v>
      </c>
      <c r="G17" s="11"/>
    </row>
    <row r="18" spans="2:6" ht="15">
      <c r="B18" s="135" t="s">
        <v>83</v>
      </c>
      <c r="C18" s="31">
        <f>SUM(C6:C17)</f>
        <v>365</v>
      </c>
      <c r="D18" s="31">
        <f aca="true" t="shared" si="1" ref="D18:E18">SUM(D6:D17)</f>
        <v>93552</v>
      </c>
      <c r="E18" s="31">
        <f t="shared" si="1"/>
        <v>25233</v>
      </c>
      <c r="F18" s="134">
        <f>SUM(D18:E18)/C18*1000</f>
        <v>325438.3561643835</v>
      </c>
    </row>
    <row r="19" spans="2:6" ht="15">
      <c r="B19" s="135"/>
      <c r="C19" s="30"/>
      <c r="D19" s="30"/>
      <c r="E19" s="30"/>
      <c r="F19" s="134"/>
    </row>
  </sheetData>
  <mergeCells count="5">
    <mergeCell ref="C4:C5"/>
    <mergeCell ref="B4:B5"/>
    <mergeCell ref="D4:E4"/>
    <mergeCell ref="F18:F19"/>
    <mergeCell ref="B18:B19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11039-8B45-4F8E-982F-7EF5A5AA1C53}">
  <dimension ref="B3:O10"/>
  <sheetViews>
    <sheetView workbookViewId="0" topLeftCell="A1">
      <selection activeCell="E15" sqref="E15"/>
    </sheetView>
  </sheetViews>
  <sheetFormatPr defaultColWidth="9.140625" defaultRowHeight="15"/>
  <cols>
    <col min="1" max="1" width="8.7109375" style="1" customWidth="1"/>
    <col min="2" max="2" width="15.00390625" style="1" customWidth="1"/>
    <col min="3" max="14" width="10.57421875" style="1" customWidth="1"/>
    <col min="15" max="16384" width="8.7109375" style="1" customWidth="1"/>
  </cols>
  <sheetData>
    <row r="3" spans="2:15" ht="15">
      <c r="B3" s="129" t="s">
        <v>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2:15" ht="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5">
      <c r="B5" s="5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129" t="s">
        <v>18</v>
      </c>
    </row>
    <row r="6" spans="2:15" ht="15">
      <c r="B6" s="5"/>
      <c r="C6" s="9">
        <v>31</v>
      </c>
      <c r="D6" s="9">
        <v>29</v>
      </c>
      <c r="E6" s="9">
        <v>31</v>
      </c>
      <c r="F6" s="9">
        <v>30</v>
      </c>
      <c r="G6" s="9">
        <v>31</v>
      </c>
      <c r="H6" s="9">
        <v>30</v>
      </c>
      <c r="I6" s="9">
        <v>31</v>
      </c>
      <c r="J6" s="9">
        <v>31</v>
      </c>
      <c r="K6" s="9">
        <v>30</v>
      </c>
      <c r="L6" s="9">
        <v>31</v>
      </c>
      <c r="M6" s="9">
        <v>30</v>
      </c>
      <c r="N6" s="9">
        <v>31</v>
      </c>
      <c r="O6" s="129"/>
    </row>
    <row r="7" spans="2:15" ht="15">
      <c r="B7" s="5" t="s">
        <v>1</v>
      </c>
      <c r="C7" s="7">
        <v>8356</v>
      </c>
      <c r="D7" s="7">
        <v>7529</v>
      </c>
      <c r="E7" s="7">
        <v>8139</v>
      </c>
      <c r="F7" s="7">
        <v>6155</v>
      </c>
      <c r="G7" s="7"/>
      <c r="H7" s="7"/>
      <c r="I7" s="7"/>
      <c r="J7" s="7"/>
      <c r="K7" s="7"/>
      <c r="L7" s="7"/>
      <c r="M7" s="7"/>
      <c r="N7" s="7"/>
      <c r="O7" s="7">
        <f>SUM(C7:N7)</f>
        <v>30179</v>
      </c>
    </row>
    <row r="8" spans="2:15" ht="15">
      <c r="B8" s="5" t="s">
        <v>2</v>
      </c>
      <c r="C8" s="7">
        <v>2926</v>
      </c>
      <c r="D8" s="7">
        <v>2456</v>
      </c>
      <c r="E8" s="7">
        <v>1928</v>
      </c>
      <c r="F8" s="7">
        <v>1952</v>
      </c>
      <c r="G8" s="7"/>
      <c r="H8" s="7"/>
      <c r="I8" s="7"/>
      <c r="J8" s="7"/>
      <c r="K8" s="7"/>
      <c r="L8" s="7"/>
      <c r="M8" s="7"/>
      <c r="N8" s="7"/>
      <c r="O8" s="7">
        <f>SUM(C8:N8)</f>
        <v>9262</v>
      </c>
    </row>
    <row r="9" spans="2:15" ht="15">
      <c r="B9" s="5" t="s">
        <v>3</v>
      </c>
      <c r="C9" s="7">
        <f>SUM(C7:C8)/C6</f>
        <v>363.93548387096774</v>
      </c>
      <c r="D9" s="7">
        <f aca="true" t="shared" si="0" ref="D9:N9">SUM(D7:D8)/D6</f>
        <v>344.3103448275862</v>
      </c>
      <c r="E9" s="7">
        <f t="shared" si="0"/>
        <v>324.741935483871</v>
      </c>
      <c r="F9" s="7">
        <f t="shared" si="0"/>
        <v>270.23333333333335</v>
      </c>
      <c r="G9" s="7">
        <f t="shared" si="0"/>
        <v>0</v>
      </c>
      <c r="H9" s="10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10">
        <f t="shared" si="0"/>
        <v>0</v>
      </c>
      <c r="M9" s="7">
        <f t="shared" si="0"/>
        <v>0</v>
      </c>
      <c r="N9" s="7">
        <f t="shared" si="0"/>
        <v>0</v>
      </c>
      <c r="O9" s="7">
        <f>SUM(O7:O8)/SUM(C6:F6)</f>
        <v>325.9586776859504</v>
      </c>
    </row>
    <row r="10" ht="15">
      <c r="O10" s="4"/>
    </row>
  </sheetData>
  <mergeCells count="2">
    <mergeCell ref="B3:O3"/>
    <mergeCell ref="O5:O6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BDB00-07E9-440B-8A33-42E1C994CAA8}">
  <dimension ref="B3:Z39"/>
  <sheetViews>
    <sheetView zoomScale="85" zoomScaleNormal="85" workbookViewId="0" topLeftCell="A1">
      <pane xSplit="3" ySplit="5" topLeftCell="D14" activePane="bottomRight" state="frozen"/>
      <selection pane="topRight" activeCell="D1" sqref="D1"/>
      <selection pane="bottomLeft" activeCell="A6" sqref="A6"/>
      <selection pane="bottomRight" activeCell="G36" sqref="G36"/>
    </sheetView>
  </sheetViews>
  <sheetFormatPr defaultColWidth="9.140625" defaultRowHeight="15"/>
  <cols>
    <col min="1" max="1" width="8.7109375" style="1" customWidth="1"/>
    <col min="2" max="2" width="5.7109375" style="3" customWidth="1"/>
    <col min="3" max="3" width="8.7109375" style="1" customWidth="1"/>
    <col min="4" max="7" width="10.8515625" style="1" customWidth="1"/>
    <col min="8" max="8" width="11.57421875" style="1" customWidth="1"/>
    <col min="9" max="9" width="14.28125" style="1" customWidth="1"/>
    <col min="10" max="10" width="8.7109375" style="1" customWidth="1"/>
    <col min="11" max="12" width="17.00390625" style="1" customWidth="1"/>
    <col min="13" max="13" width="8.7109375" style="1" customWidth="1"/>
    <col min="14" max="14" width="16.421875" style="1" hidden="1" customWidth="1"/>
    <col min="15" max="15" width="8.7109375" style="1" hidden="1" customWidth="1"/>
    <col min="16" max="18" width="17.00390625" style="1" hidden="1" customWidth="1"/>
    <col min="19" max="21" width="18.00390625" style="1" hidden="1" customWidth="1"/>
    <col min="22" max="22" width="17.00390625" style="1" hidden="1" customWidth="1"/>
    <col min="23" max="24" width="18.00390625" style="1" hidden="1" customWidth="1"/>
    <col min="25" max="25" width="11.8515625" style="1" hidden="1" customWidth="1"/>
    <col min="26" max="26" width="9.8515625" style="1" hidden="1" customWidth="1"/>
    <col min="27" max="16384" width="8.7109375" style="1" customWidth="1"/>
  </cols>
  <sheetData>
    <row r="3" spans="2:26" ht="64" customHeight="1">
      <c r="B3" s="132" t="s">
        <v>26</v>
      </c>
      <c r="C3" s="132" t="s">
        <v>16</v>
      </c>
      <c r="D3" s="130" t="s">
        <v>19</v>
      </c>
      <c r="E3" s="130"/>
      <c r="F3" s="28" t="s">
        <v>30</v>
      </c>
      <c r="G3" s="28" t="s">
        <v>31</v>
      </c>
      <c r="H3" s="130" t="s">
        <v>32</v>
      </c>
      <c r="I3" s="130" t="s">
        <v>34</v>
      </c>
      <c r="J3" s="130" t="s">
        <v>44</v>
      </c>
      <c r="K3" s="130" t="s">
        <v>33</v>
      </c>
      <c r="L3" s="130"/>
      <c r="N3" s="136" t="s">
        <v>34</v>
      </c>
      <c r="O3" s="136" t="s">
        <v>44</v>
      </c>
      <c r="P3" s="136" t="s">
        <v>51</v>
      </c>
      <c r="Q3" s="136"/>
      <c r="R3" s="136" t="s">
        <v>70</v>
      </c>
      <c r="S3" s="136" t="s">
        <v>67</v>
      </c>
      <c r="T3" s="136" t="s">
        <v>69</v>
      </c>
      <c r="U3" s="136" t="s">
        <v>49</v>
      </c>
      <c r="V3" s="136" t="s">
        <v>54</v>
      </c>
      <c r="W3" s="136" t="s">
        <v>53</v>
      </c>
      <c r="X3" s="136" t="s">
        <v>55</v>
      </c>
      <c r="Y3" s="136" t="s">
        <v>68</v>
      </c>
      <c r="Z3" s="136" t="s">
        <v>46</v>
      </c>
    </row>
    <row r="4" spans="2:26" ht="45" customHeight="1">
      <c r="B4" s="132"/>
      <c r="C4" s="132"/>
      <c r="D4" s="28" t="s">
        <v>27</v>
      </c>
      <c r="E4" s="28" t="s">
        <v>28</v>
      </c>
      <c r="F4" s="28" t="s">
        <v>27</v>
      </c>
      <c r="G4" s="28" t="s">
        <v>28</v>
      </c>
      <c r="H4" s="130"/>
      <c r="I4" s="130"/>
      <c r="J4" s="130"/>
      <c r="K4" s="130"/>
      <c r="L4" s="130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</row>
    <row r="5" spans="2:26" ht="26" customHeight="1" thickBot="1">
      <c r="B5" s="133"/>
      <c r="C5" s="133"/>
      <c r="D5" s="36" t="s">
        <v>29</v>
      </c>
      <c r="E5" s="36" t="s">
        <v>29</v>
      </c>
      <c r="F5" s="36" t="s">
        <v>29</v>
      </c>
      <c r="G5" s="36" t="s">
        <v>29</v>
      </c>
      <c r="H5" s="36" t="s">
        <v>29</v>
      </c>
      <c r="I5" s="36" t="s">
        <v>35</v>
      </c>
      <c r="J5" s="36" t="s">
        <v>45</v>
      </c>
      <c r="K5" s="36" t="s">
        <v>36</v>
      </c>
      <c r="L5" s="36" t="s">
        <v>37</v>
      </c>
      <c r="N5" s="14" t="s">
        <v>50</v>
      </c>
      <c r="O5" s="14" t="s">
        <v>45</v>
      </c>
      <c r="P5" s="14" t="s">
        <v>47</v>
      </c>
      <c r="Q5" s="14" t="s">
        <v>48</v>
      </c>
      <c r="R5" s="19" t="s">
        <v>48</v>
      </c>
      <c r="S5" s="19" t="s">
        <v>48</v>
      </c>
      <c r="T5" s="19" t="s">
        <v>48</v>
      </c>
      <c r="U5" s="19" t="s">
        <v>48</v>
      </c>
      <c r="V5" s="16" t="s">
        <v>48</v>
      </c>
      <c r="W5" s="16" t="s">
        <v>48</v>
      </c>
      <c r="X5" s="16" t="s">
        <v>48</v>
      </c>
      <c r="Y5" s="15" t="s">
        <v>52</v>
      </c>
      <c r="Z5" s="5" t="s">
        <v>52</v>
      </c>
    </row>
    <row r="6" spans="2:25" ht="15" thickTop="1">
      <c r="B6" s="34">
        <v>1</v>
      </c>
      <c r="C6" s="33">
        <v>1994</v>
      </c>
      <c r="D6" s="44">
        <f>97%*D7</f>
        <v>291937.02</v>
      </c>
      <c r="E6" s="44">
        <v>924748</v>
      </c>
      <c r="F6" s="44">
        <f aca="true" t="shared" si="0" ref="F6:F33">80%*D6</f>
        <v>233549.61600000004</v>
      </c>
      <c r="G6" s="44">
        <f aca="true" t="shared" si="1" ref="G6:G33">14%*E6</f>
        <v>129464.72000000002</v>
      </c>
      <c r="H6" s="44">
        <f aca="true" t="shared" si="2" ref="H6:H33">SUM(F6:G6)</f>
        <v>363014.33600000007</v>
      </c>
      <c r="I6" s="45">
        <v>0.675</v>
      </c>
      <c r="J6" s="33">
        <v>364</v>
      </c>
      <c r="K6" s="44">
        <f aca="true" t="shared" si="3" ref="K6:K33">H6*I6/1000</f>
        <v>245.03467680000008</v>
      </c>
      <c r="L6" s="44">
        <f aca="true" t="shared" si="4" ref="L6:L33">K6*J6</f>
        <v>89192.62235520003</v>
      </c>
      <c r="N6" s="17">
        <v>2.5</v>
      </c>
      <c r="O6" s="1">
        <v>364</v>
      </c>
      <c r="P6" s="7">
        <f>H6*N6/1000</f>
        <v>907.5358400000002</v>
      </c>
      <c r="Q6" s="7">
        <f aca="true" t="shared" si="5" ref="Q6:Q33">P6*O6</f>
        <v>330343.04576000007</v>
      </c>
      <c r="R6" s="7">
        <f>67%*Q6</f>
        <v>221329.84065920007</v>
      </c>
      <c r="S6" s="7">
        <f>89%*R6</f>
        <v>196983.55818668805</v>
      </c>
      <c r="T6" s="7">
        <f>56%*S6</f>
        <v>110310.79258454531</v>
      </c>
      <c r="U6" s="7">
        <f>60%*T6</f>
        <v>66186.47555072719</v>
      </c>
      <c r="V6" s="7">
        <f aca="true" t="shared" si="6" ref="V6:V33">70%*Q6</f>
        <v>231240.13203200002</v>
      </c>
      <c r="W6" s="7">
        <f>70%*V6</f>
        <v>161868.09242240002</v>
      </c>
      <c r="X6" s="7">
        <f>85%*W6</f>
        <v>137587.87855904002</v>
      </c>
      <c r="Y6" s="7">
        <f>67%*Q6</f>
        <v>221329.84065920007</v>
      </c>
    </row>
    <row r="7" spans="2:26" ht="15">
      <c r="B7" s="31">
        <v>2</v>
      </c>
      <c r="C7" s="30">
        <v>1995</v>
      </c>
      <c r="D7" s="38">
        <v>300966</v>
      </c>
      <c r="E7" s="38">
        <v>641852</v>
      </c>
      <c r="F7" s="38">
        <f t="shared" si="0"/>
        <v>240772.80000000002</v>
      </c>
      <c r="G7" s="38">
        <f t="shared" si="1"/>
        <v>89859.28000000001</v>
      </c>
      <c r="H7" s="38">
        <f t="shared" si="2"/>
        <v>330632.08</v>
      </c>
      <c r="I7" s="39">
        <v>0.675</v>
      </c>
      <c r="J7" s="30">
        <v>364</v>
      </c>
      <c r="K7" s="38">
        <f t="shared" si="3"/>
        <v>223.17665400000004</v>
      </c>
      <c r="L7" s="38">
        <f t="shared" si="4"/>
        <v>81236.30205600001</v>
      </c>
      <c r="N7" s="17">
        <v>2.5</v>
      </c>
      <c r="O7" s="1">
        <v>364</v>
      </c>
      <c r="P7" s="7">
        <f aca="true" t="shared" si="7" ref="P7:P33">H7*N7/1000</f>
        <v>826.5802000000001</v>
      </c>
      <c r="Q7" s="7">
        <f t="shared" si="5"/>
        <v>300875.1928</v>
      </c>
      <c r="R7" s="7">
        <f aca="true" t="shared" si="8" ref="R7:R33">67%*Q7</f>
        <v>201586.37917600002</v>
      </c>
      <c r="S7" s="7">
        <f aca="true" t="shared" si="9" ref="S7:S33">89%*R7</f>
        <v>179411.87746664003</v>
      </c>
      <c r="T7" s="7">
        <f aca="true" t="shared" si="10" ref="T7:T33">56%*S7</f>
        <v>100470.65138131843</v>
      </c>
      <c r="U7" s="7">
        <f aca="true" t="shared" si="11" ref="U7:U33">60%*T7</f>
        <v>60282.39082879105</v>
      </c>
      <c r="V7" s="7">
        <f t="shared" si="6"/>
        <v>210612.63496</v>
      </c>
      <c r="W7" s="7">
        <f aca="true" t="shared" si="12" ref="W7:W33">70%*V7</f>
        <v>147428.844472</v>
      </c>
      <c r="X7" s="7">
        <f aca="true" t="shared" si="13" ref="X7:X33">85%*W7</f>
        <v>125314.5178012</v>
      </c>
      <c r="Y7" s="7">
        <f aca="true" t="shared" si="14" ref="Y7:Y33">67%*Q7</f>
        <v>201586.37917600002</v>
      </c>
      <c r="Z7" s="7"/>
    </row>
    <row r="8" spans="2:26" ht="15">
      <c r="B8" s="31">
        <v>3</v>
      </c>
      <c r="C8" s="30">
        <v>1996</v>
      </c>
      <c r="D8" s="38">
        <v>312800</v>
      </c>
      <c r="E8" s="38">
        <v>666000</v>
      </c>
      <c r="F8" s="38">
        <f t="shared" si="0"/>
        <v>250240</v>
      </c>
      <c r="G8" s="38">
        <f t="shared" si="1"/>
        <v>93240.00000000001</v>
      </c>
      <c r="H8" s="38">
        <f t="shared" si="2"/>
        <v>343480</v>
      </c>
      <c r="I8" s="39">
        <v>0.675</v>
      </c>
      <c r="J8" s="30">
        <v>365</v>
      </c>
      <c r="K8" s="38">
        <f t="shared" si="3"/>
        <v>231.84900000000002</v>
      </c>
      <c r="L8" s="38">
        <f t="shared" si="4"/>
        <v>84624.88500000001</v>
      </c>
      <c r="N8" s="17">
        <v>2.5</v>
      </c>
      <c r="O8" s="1">
        <v>365</v>
      </c>
      <c r="P8" s="7">
        <f t="shared" si="7"/>
        <v>858.7</v>
      </c>
      <c r="Q8" s="7">
        <f t="shared" si="5"/>
        <v>313425.5</v>
      </c>
      <c r="R8" s="7">
        <f t="shared" si="8"/>
        <v>209995.08500000002</v>
      </c>
      <c r="S8" s="7">
        <f t="shared" si="9"/>
        <v>186895.62565000003</v>
      </c>
      <c r="T8" s="7">
        <f t="shared" si="10"/>
        <v>104661.55036400002</v>
      </c>
      <c r="U8" s="7">
        <f t="shared" si="11"/>
        <v>62796.93021840001</v>
      </c>
      <c r="V8" s="7">
        <f t="shared" si="6"/>
        <v>219397.84999999998</v>
      </c>
      <c r="W8" s="7">
        <f t="shared" si="12"/>
        <v>153578.49499999997</v>
      </c>
      <c r="X8" s="7">
        <f t="shared" si="13"/>
        <v>130541.72074999996</v>
      </c>
      <c r="Y8" s="7">
        <f t="shared" si="14"/>
        <v>209995.08500000002</v>
      </c>
      <c r="Z8" s="7"/>
    </row>
    <row r="9" spans="2:26" ht="15">
      <c r="B9" s="31">
        <v>4</v>
      </c>
      <c r="C9" s="30">
        <v>1997</v>
      </c>
      <c r="D9" s="38">
        <v>314721</v>
      </c>
      <c r="E9" s="38">
        <v>668348</v>
      </c>
      <c r="F9" s="38">
        <f t="shared" si="0"/>
        <v>251776.80000000002</v>
      </c>
      <c r="G9" s="38">
        <f t="shared" si="1"/>
        <v>93568.72000000002</v>
      </c>
      <c r="H9" s="38">
        <f t="shared" si="2"/>
        <v>345345.52</v>
      </c>
      <c r="I9" s="39">
        <v>0.675</v>
      </c>
      <c r="J9" s="30">
        <v>364</v>
      </c>
      <c r="K9" s="38">
        <f t="shared" si="3"/>
        <v>233.10822600000003</v>
      </c>
      <c r="L9" s="38">
        <f t="shared" si="4"/>
        <v>84851.39426400002</v>
      </c>
      <c r="N9" s="17">
        <v>2.5</v>
      </c>
      <c r="O9" s="1">
        <v>364</v>
      </c>
      <c r="P9" s="7">
        <f t="shared" si="7"/>
        <v>863.3638000000001</v>
      </c>
      <c r="Q9" s="7">
        <f t="shared" si="5"/>
        <v>314264.4232</v>
      </c>
      <c r="R9" s="7">
        <f t="shared" si="8"/>
        <v>210557.16354400004</v>
      </c>
      <c r="S9" s="7">
        <f t="shared" si="9"/>
        <v>187395.87555416004</v>
      </c>
      <c r="T9" s="7">
        <f t="shared" si="10"/>
        <v>104941.69031032964</v>
      </c>
      <c r="U9" s="7">
        <f t="shared" si="11"/>
        <v>62965.014186197775</v>
      </c>
      <c r="V9" s="7">
        <f t="shared" si="6"/>
        <v>219985.09624</v>
      </c>
      <c r="W9" s="7">
        <f t="shared" si="12"/>
        <v>153989.567368</v>
      </c>
      <c r="X9" s="7">
        <f t="shared" si="13"/>
        <v>130891.13226279999</v>
      </c>
      <c r="Y9" s="7">
        <f t="shared" si="14"/>
        <v>210557.16354400004</v>
      </c>
      <c r="Z9" s="7"/>
    </row>
    <row r="10" spans="2:26" ht="15">
      <c r="B10" s="31">
        <v>5</v>
      </c>
      <c r="C10" s="30">
        <v>1998</v>
      </c>
      <c r="D10" s="38">
        <v>322525</v>
      </c>
      <c r="E10" s="38">
        <v>686608</v>
      </c>
      <c r="F10" s="38">
        <f t="shared" si="0"/>
        <v>258020</v>
      </c>
      <c r="G10" s="38">
        <f t="shared" si="1"/>
        <v>96125.12000000001</v>
      </c>
      <c r="H10" s="38">
        <f t="shared" si="2"/>
        <v>354145.12</v>
      </c>
      <c r="I10" s="39">
        <v>0.675</v>
      </c>
      <c r="J10" s="30">
        <v>364</v>
      </c>
      <c r="K10" s="38">
        <f t="shared" si="3"/>
        <v>239.047956</v>
      </c>
      <c r="L10" s="38">
        <f t="shared" si="4"/>
        <v>87013.455984</v>
      </c>
      <c r="N10" s="17">
        <v>2.5</v>
      </c>
      <c r="O10" s="1">
        <v>364</v>
      </c>
      <c r="P10" s="7">
        <f t="shared" si="7"/>
        <v>885.3628</v>
      </c>
      <c r="Q10" s="7">
        <f t="shared" si="5"/>
        <v>322272.0592</v>
      </c>
      <c r="R10" s="7">
        <f t="shared" si="8"/>
        <v>215922.27966400003</v>
      </c>
      <c r="S10" s="7">
        <f t="shared" si="9"/>
        <v>192170.82890096004</v>
      </c>
      <c r="T10" s="7">
        <f t="shared" si="10"/>
        <v>107615.66418453763</v>
      </c>
      <c r="U10" s="7">
        <f t="shared" si="11"/>
        <v>64569.398510722574</v>
      </c>
      <c r="V10" s="7">
        <f t="shared" si="6"/>
        <v>225590.44144</v>
      </c>
      <c r="W10" s="7">
        <f t="shared" si="12"/>
        <v>157913.30900799998</v>
      </c>
      <c r="X10" s="7">
        <f t="shared" si="13"/>
        <v>134226.31265679997</v>
      </c>
      <c r="Y10" s="7">
        <f t="shared" si="14"/>
        <v>215922.27966400003</v>
      </c>
      <c r="Z10" s="7"/>
    </row>
    <row r="11" spans="2:26" ht="15">
      <c r="B11" s="31">
        <v>6</v>
      </c>
      <c r="C11" s="30">
        <v>1999</v>
      </c>
      <c r="D11" s="38">
        <v>331779</v>
      </c>
      <c r="E11" s="38">
        <v>703416</v>
      </c>
      <c r="F11" s="38">
        <f t="shared" si="0"/>
        <v>265423.2</v>
      </c>
      <c r="G11" s="38">
        <f t="shared" si="1"/>
        <v>98478.24</v>
      </c>
      <c r="H11" s="38">
        <f t="shared" si="2"/>
        <v>363901.44</v>
      </c>
      <c r="I11" s="39">
        <v>0.675</v>
      </c>
      <c r="J11" s="30">
        <v>364</v>
      </c>
      <c r="K11" s="38">
        <f t="shared" si="3"/>
        <v>245.633472</v>
      </c>
      <c r="L11" s="38">
        <f t="shared" si="4"/>
        <v>89410.58380800001</v>
      </c>
      <c r="N11" s="17">
        <v>2.5</v>
      </c>
      <c r="O11" s="1">
        <v>364</v>
      </c>
      <c r="P11" s="7">
        <f t="shared" si="7"/>
        <v>909.7536</v>
      </c>
      <c r="Q11" s="7">
        <f t="shared" si="5"/>
        <v>331150.3104</v>
      </c>
      <c r="R11" s="7">
        <f t="shared" si="8"/>
        <v>221870.70796800003</v>
      </c>
      <c r="S11" s="7">
        <f t="shared" si="9"/>
        <v>197464.93009152004</v>
      </c>
      <c r="T11" s="7">
        <f t="shared" si="10"/>
        <v>110580.36085125123</v>
      </c>
      <c r="U11" s="7">
        <f t="shared" si="11"/>
        <v>66348.21651075073</v>
      </c>
      <c r="V11" s="7">
        <f t="shared" si="6"/>
        <v>231805.21727999998</v>
      </c>
      <c r="W11" s="7">
        <f t="shared" si="12"/>
        <v>162263.65209599998</v>
      </c>
      <c r="X11" s="7">
        <f t="shared" si="13"/>
        <v>137924.10428159998</v>
      </c>
      <c r="Y11" s="7">
        <f t="shared" si="14"/>
        <v>221870.70796800003</v>
      </c>
      <c r="Z11" s="7"/>
    </row>
    <row r="12" spans="2:26" ht="15">
      <c r="B12" s="31">
        <v>7</v>
      </c>
      <c r="C12" s="30">
        <v>2000</v>
      </c>
      <c r="D12" s="38">
        <v>313538</v>
      </c>
      <c r="E12" s="38">
        <v>660371</v>
      </c>
      <c r="F12" s="38">
        <f t="shared" si="0"/>
        <v>250830.40000000002</v>
      </c>
      <c r="G12" s="38">
        <f t="shared" si="1"/>
        <v>92451.94</v>
      </c>
      <c r="H12" s="38">
        <f t="shared" si="2"/>
        <v>343282.34</v>
      </c>
      <c r="I12" s="39">
        <v>0.675</v>
      </c>
      <c r="J12" s="30">
        <v>365</v>
      </c>
      <c r="K12" s="38">
        <f t="shared" si="3"/>
        <v>231.71557950000002</v>
      </c>
      <c r="L12" s="38">
        <f t="shared" si="4"/>
        <v>84576.18651750001</v>
      </c>
      <c r="N12" s="17">
        <v>2.5</v>
      </c>
      <c r="O12" s="1">
        <v>365</v>
      </c>
      <c r="P12" s="7">
        <f t="shared" si="7"/>
        <v>858.20585</v>
      </c>
      <c r="Q12" s="7">
        <f t="shared" si="5"/>
        <v>313245.13525</v>
      </c>
      <c r="R12" s="7">
        <f t="shared" si="8"/>
        <v>209874.2406175</v>
      </c>
      <c r="S12" s="7">
        <f t="shared" si="9"/>
        <v>186788.074149575</v>
      </c>
      <c r="T12" s="7">
        <f t="shared" si="10"/>
        <v>104601.321523762</v>
      </c>
      <c r="U12" s="7">
        <f t="shared" si="11"/>
        <v>62760.792914257196</v>
      </c>
      <c r="V12" s="7">
        <f t="shared" si="6"/>
        <v>219271.59467499997</v>
      </c>
      <c r="W12" s="7">
        <f t="shared" si="12"/>
        <v>153490.11627249996</v>
      </c>
      <c r="X12" s="7">
        <f t="shared" si="13"/>
        <v>130466.59883162496</v>
      </c>
      <c r="Y12" s="7">
        <f t="shared" si="14"/>
        <v>209874.2406175</v>
      </c>
      <c r="Z12" s="7"/>
    </row>
    <row r="13" spans="2:26" ht="15">
      <c r="B13" s="31">
        <v>8</v>
      </c>
      <c r="C13" s="30">
        <v>2001</v>
      </c>
      <c r="D13" s="38">
        <v>319872</v>
      </c>
      <c r="E13" s="38">
        <v>670918</v>
      </c>
      <c r="F13" s="38">
        <f t="shared" si="0"/>
        <v>255897.6</v>
      </c>
      <c r="G13" s="38">
        <f t="shared" si="1"/>
        <v>93928.52</v>
      </c>
      <c r="H13" s="38">
        <f t="shared" si="2"/>
        <v>349826.12</v>
      </c>
      <c r="I13" s="39">
        <v>0.675</v>
      </c>
      <c r="J13" s="30">
        <v>364</v>
      </c>
      <c r="K13" s="38">
        <f t="shared" si="3"/>
        <v>236.13263100000003</v>
      </c>
      <c r="L13" s="38">
        <f t="shared" si="4"/>
        <v>85952.27768400002</v>
      </c>
      <c r="N13" s="17">
        <v>2.5</v>
      </c>
      <c r="O13" s="1">
        <v>364</v>
      </c>
      <c r="P13" s="7">
        <f t="shared" si="7"/>
        <v>874.5653000000001</v>
      </c>
      <c r="Q13" s="7">
        <f t="shared" si="5"/>
        <v>318341.76920000004</v>
      </c>
      <c r="R13" s="7">
        <f t="shared" si="8"/>
        <v>213288.98536400005</v>
      </c>
      <c r="S13" s="7">
        <f t="shared" si="9"/>
        <v>189827.19697396006</v>
      </c>
      <c r="T13" s="7">
        <f t="shared" si="10"/>
        <v>106303.23030541764</v>
      </c>
      <c r="U13" s="7">
        <f t="shared" si="11"/>
        <v>63781.93818325058</v>
      </c>
      <c r="V13" s="7">
        <f t="shared" si="6"/>
        <v>222839.23844000002</v>
      </c>
      <c r="W13" s="7">
        <f t="shared" si="12"/>
        <v>155987.466908</v>
      </c>
      <c r="X13" s="7">
        <f t="shared" si="13"/>
        <v>132589.3468718</v>
      </c>
      <c r="Y13" s="7">
        <f t="shared" si="14"/>
        <v>213288.98536400005</v>
      </c>
      <c r="Z13" s="7"/>
    </row>
    <row r="14" spans="2:26" ht="15">
      <c r="B14" s="31">
        <v>9</v>
      </c>
      <c r="C14" s="30">
        <v>2002</v>
      </c>
      <c r="D14" s="38">
        <v>365829</v>
      </c>
      <c r="E14" s="38">
        <v>767204</v>
      </c>
      <c r="F14" s="38">
        <f t="shared" si="0"/>
        <v>292663.2</v>
      </c>
      <c r="G14" s="38">
        <f t="shared" si="1"/>
        <v>107408.56000000001</v>
      </c>
      <c r="H14" s="38">
        <f t="shared" si="2"/>
        <v>400071.76</v>
      </c>
      <c r="I14" s="39">
        <v>0.675</v>
      </c>
      <c r="J14" s="30">
        <v>364</v>
      </c>
      <c r="K14" s="38">
        <f t="shared" si="3"/>
        <v>270.04843800000003</v>
      </c>
      <c r="L14" s="38">
        <f t="shared" si="4"/>
        <v>98297.63143200001</v>
      </c>
      <c r="N14" s="17">
        <v>2.5</v>
      </c>
      <c r="O14" s="1">
        <v>364</v>
      </c>
      <c r="P14" s="7">
        <f t="shared" si="7"/>
        <v>1000.1794</v>
      </c>
      <c r="Q14" s="7">
        <f t="shared" si="5"/>
        <v>364065.3016</v>
      </c>
      <c r="R14" s="7">
        <f t="shared" si="8"/>
        <v>243923.75207200003</v>
      </c>
      <c r="S14" s="7">
        <f t="shared" si="9"/>
        <v>217092.13934408003</v>
      </c>
      <c r="T14" s="7">
        <f t="shared" si="10"/>
        <v>121571.59803268482</v>
      </c>
      <c r="U14" s="7">
        <f t="shared" si="11"/>
        <v>72942.9588196109</v>
      </c>
      <c r="V14" s="7">
        <f t="shared" si="6"/>
        <v>254845.71112</v>
      </c>
      <c r="W14" s="7">
        <f t="shared" si="12"/>
        <v>178391.99778399998</v>
      </c>
      <c r="X14" s="7">
        <f t="shared" si="13"/>
        <v>151633.1981164</v>
      </c>
      <c r="Y14" s="7">
        <f t="shared" si="14"/>
        <v>243923.75207200003</v>
      </c>
      <c r="Z14" s="7"/>
    </row>
    <row r="15" spans="2:26" ht="15">
      <c r="B15" s="31">
        <v>10</v>
      </c>
      <c r="C15" s="30">
        <v>2003</v>
      </c>
      <c r="D15" s="38">
        <v>339154</v>
      </c>
      <c r="E15" s="38">
        <v>708687</v>
      </c>
      <c r="F15" s="38">
        <f t="shared" si="0"/>
        <v>271323.2</v>
      </c>
      <c r="G15" s="38">
        <f t="shared" si="1"/>
        <v>99216.18000000001</v>
      </c>
      <c r="H15" s="38">
        <f t="shared" si="2"/>
        <v>370539.38</v>
      </c>
      <c r="I15" s="39">
        <v>0.675</v>
      </c>
      <c r="J15" s="30">
        <v>364</v>
      </c>
      <c r="K15" s="38">
        <f t="shared" si="3"/>
        <v>250.11408150000003</v>
      </c>
      <c r="L15" s="38">
        <f t="shared" si="4"/>
        <v>91041.52566600002</v>
      </c>
      <c r="N15" s="17">
        <v>2.5</v>
      </c>
      <c r="O15" s="1">
        <v>364</v>
      </c>
      <c r="P15" s="7">
        <f t="shared" si="7"/>
        <v>926.34845</v>
      </c>
      <c r="Q15" s="7">
        <f t="shared" si="5"/>
        <v>337190.8358</v>
      </c>
      <c r="R15" s="7">
        <f t="shared" si="8"/>
        <v>225917.85998600002</v>
      </c>
      <c r="S15" s="7">
        <f t="shared" si="9"/>
        <v>201066.89538754002</v>
      </c>
      <c r="T15" s="7">
        <f t="shared" si="10"/>
        <v>112597.46141702242</v>
      </c>
      <c r="U15" s="7">
        <f t="shared" si="11"/>
        <v>67558.47685021345</v>
      </c>
      <c r="V15" s="7">
        <f t="shared" si="6"/>
        <v>236033.58505999998</v>
      </c>
      <c r="W15" s="7">
        <f t="shared" si="12"/>
        <v>165223.50954199999</v>
      </c>
      <c r="X15" s="7">
        <f t="shared" si="13"/>
        <v>140439.98311069998</v>
      </c>
      <c r="Y15" s="7">
        <f t="shared" si="14"/>
        <v>225917.85998600002</v>
      </c>
      <c r="Z15" s="7"/>
    </row>
    <row r="16" spans="2:26" ht="15">
      <c r="B16" s="31">
        <v>11</v>
      </c>
      <c r="C16" s="30">
        <v>2004</v>
      </c>
      <c r="D16" s="38">
        <v>248870</v>
      </c>
      <c r="E16" s="38">
        <v>724491</v>
      </c>
      <c r="F16" s="38">
        <f t="shared" si="0"/>
        <v>199096</v>
      </c>
      <c r="G16" s="38">
        <f t="shared" si="1"/>
        <v>101428.74</v>
      </c>
      <c r="H16" s="38">
        <f t="shared" si="2"/>
        <v>300524.74</v>
      </c>
      <c r="I16" s="39">
        <v>0.675</v>
      </c>
      <c r="J16" s="30">
        <v>365</v>
      </c>
      <c r="K16" s="38">
        <f t="shared" si="3"/>
        <v>202.85419950000002</v>
      </c>
      <c r="L16" s="38">
        <f t="shared" si="4"/>
        <v>74041.7828175</v>
      </c>
      <c r="N16" s="17">
        <v>2.5</v>
      </c>
      <c r="O16" s="1">
        <v>365</v>
      </c>
      <c r="P16" s="7">
        <f t="shared" si="7"/>
        <v>751.3118499999999</v>
      </c>
      <c r="Q16" s="7">
        <f t="shared" si="5"/>
        <v>274228.82525</v>
      </c>
      <c r="R16" s="7">
        <f t="shared" si="8"/>
        <v>183733.3129175</v>
      </c>
      <c r="S16" s="7">
        <f t="shared" si="9"/>
        <v>163522.648496575</v>
      </c>
      <c r="T16" s="7">
        <f t="shared" si="10"/>
        <v>91572.68315808201</v>
      </c>
      <c r="U16" s="7">
        <f t="shared" si="11"/>
        <v>54943.60989484921</v>
      </c>
      <c r="V16" s="7">
        <f t="shared" si="6"/>
        <v>191960.17767499998</v>
      </c>
      <c r="W16" s="7">
        <f t="shared" si="12"/>
        <v>134372.1243725</v>
      </c>
      <c r="X16" s="7">
        <f t="shared" si="13"/>
        <v>114216.305716625</v>
      </c>
      <c r="Y16" s="7">
        <f t="shared" si="14"/>
        <v>183733.3129175</v>
      </c>
      <c r="Z16" s="7"/>
    </row>
    <row r="17" spans="2:26" ht="15">
      <c r="B17" s="31">
        <v>12</v>
      </c>
      <c r="C17" s="30">
        <v>2005</v>
      </c>
      <c r="D17" s="38">
        <v>356748</v>
      </c>
      <c r="E17" s="38">
        <v>743484</v>
      </c>
      <c r="F17" s="38">
        <f t="shared" si="0"/>
        <v>285398.4</v>
      </c>
      <c r="G17" s="38">
        <f t="shared" si="1"/>
        <v>104087.76000000001</v>
      </c>
      <c r="H17" s="38">
        <f t="shared" si="2"/>
        <v>389486.16000000003</v>
      </c>
      <c r="I17" s="39">
        <v>0.675</v>
      </c>
      <c r="J17" s="30">
        <v>364</v>
      </c>
      <c r="K17" s="38">
        <f t="shared" si="3"/>
        <v>262.9031580000001</v>
      </c>
      <c r="L17" s="38">
        <f t="shared" si="4"/>
        <v>95696.74951200002</v>
      </c>
      <c r="N17" s="17">
        <v>2.5</v>
      </c>
      <c r="O17" s="1">
        <v>364</v>
      </c>
      <c r="P17" s="7">
        <f t="shared" si="7"/>
        <v>973.7154000000002</v>
      </c>
      <c r="Q17" s="7">
        <f t="shared" si="5"/>
        <v>354432.40560000006</v>
      </c>
      <c r="R17" s="7">
        <f t="shared" si="8"/>
        <v>237469.71175200006</v>
      </c>
      <c r="S17" s="7">
        <f t="shared" si="9"/>
        <v>211348.04345928004</v>
      </c>
      <c r="T17" s="7">
        <f t="shared" si="10"/>
        <v>118354.90433719683</v>
      </c>
      <c r="U17" s="7">
        <f t="shared" si="11"/>
        <v>71012.9426023181</v>
      </c>
      <c r="V17" s="7">
        <f t="shared" si="6"/>
        <v>248102.68392</v>
      </c>
      <c r="W17" s="7">
        <f t="shared" si="12"/>
        <v>173671.878744</v>
      </c>
      <c r="X17" s="7">
        <f t="shared" si="13"/>
        <v>147621.0969324</v>
      </c>
      <c r="Y17" s="7">
        <f t="shared" si="14"/>
        <v>237469.71175200006</v>
      </c>
      <c r="Z17" s="7"/>
    </row>
    <row r="18" spans="2:26" ht="15">
      <c r="B18" s="31">
        <v>13</v>
      </c>
      <c r="C18" s="30">
        <v>2006</v>
      </c>
      <c r="D18" s="38">
        <v>353183</v>
      </c>
      <c r="E18" s="38">
        <v>782943</v>
      </c>
      <c r="F18" s="38">
        <f t="shared" si="0"/>
        <v>282546.4</v>
      </c>
      <c r="G18" s="38">
        <f t="shared" si="1"/>
        <v>109612.02</v>
      </c>
      <c r="H18" s="38">
        <f t="shared" si="2"/>
        <v>392158.42000000004</v>
      </c>
      <c r="I18" s="39">
        <v>0.675</v>
      </c>
      <c r="J18" s="30">
        <v>364</v>
      </c>
      <c r="K18" s="38">
        <f t="shared" si="3"/>
        <v>264.70693350000005</v>
      </c>
      <c r="L18" s="38">
        <f t="shared" si="4"/>
        <v>96353.32379400001</v>
      </c>
      <c r="N18" s="17">
        <v>2.5</v>
      </c>
      <c r="O18" s="1">
        <v>364</v>
      </c>
      <c r="P18" s="7">
        <f t="shared" si="7"/>
        <v>980.3960500000001</v>
      </c>
      <c r="Q18" s="7">
        <f t="shared" si="5"/>
        <v>356864.1622</v>
      </c>
      <c r="R18" s="7">
        <f t="shared" si="8"/>
        <v>239098.98867400002</v>
      </c>
      <c r="S18" s="7">
        <f t="shared" si="9"/>
        <v>212798.09991986002</v>
      </c>
      <c r="T18" s="7">
        <f t="shared" si="10"/>
        <v>119166.93595512162</v>
      </c>
      <c r="U18" s="7">
        <f t="shared" si="11"/>
        <v>71500.16157307297</v>
      </c>
      <c r="V18" s="7">
        <f t="shared" si="6"/>
        <v>249804.91354</v>
      </c>
      <c r="W18" s="7">
        <f t="shared" si="12"/>
        <v>174863.439478</v>
      </c>
      <c r="X18" s="7">
        <f t="shared" si="13"/>
        <v>148633.9235563</v>
      </c>
      <c r="Y18" s="7">
        <f t="shared" si="14"/>
        <v>239098.98867400002</v>
      </c>
      <c r="Z18" s="7"/>
    </row>
    <row r="19" spans="2:26" ht="15">
      <c r="B19" s="31">
        <v>14</v>
      </c>
      <c r="C19" s="30">
        <v>2007</v>
      </c>
      <c r="D19" s="38">
        <v>356141</v>
      </c>
      <c r="E19" s="38">
        <v>796107</v>
      </c>
      <c r="F19" s="38">
        <f t="shared" si="0"/>
        <v>284912.8</v>
      </c>
      <c r="G19" s="38">
        <f t="shared" si="1"/>
        <v>111454.98000000001</v>
      </c>
      <c r="H19" s="38">
        <f t="shared" si="2"/>
        <v>396367.78</v>
      </c>
      <c r="I19" s="39">
        <v>0.675</v>
      </c>
      <c r="J19" s="30">
        <v>364</v>
      </c>
      <c r="K19" s="38">
        <f t="shared" si="3"/>
        <v>267.5482515</v>
      </c>
      <c r="L19" s="38">
        <f t="shared" si="4"/>
        <v>97387.56354599999</v>
      </c>
      <c r="N19" s="17">
        <v>2.5</v>
      </c>
      <c r="O19" s="1">
        <v>364</v>
      </c>
      <c r="P19" s="7">
        <f t="shared" si="7"/>
        <v>990.9194500000001</v>
      </c>
      <c r="Q19" s="7">
        <f t="shared" si="5"/>
        <v>360694.67980000004</v>
      </c>
      <c r="R19" s="7">
        <f t="shared" si="8"/>
        <v>241665.43546600005</v>
      </c>
      <c r="S19" s="7">
        <f t="shared" si="9"/>
        <v>215082.23756474006</v>
      </c>
      <c r="T19" s="7">
        <f t="shared" si="10"/>
        <v>120446.05303625445</v>
      </c>
      <c r="U19" s="7">
        <f t="shared" si="11"/>
        <v>72267.63182175267</v>
      </c>
      <c r="V19" s="7">
        <f t="shared" si="6"/>
        <v>252486.27586000002</v>
      </c>
      <c r="W19" s="7">
        <f t="shared" si="12"/>
        <v>176740.393102</v>
      </c>
      <c r="X19" s="7">
        <f t="shared" si="13"/>
        <v>150229.3341367</v>
      </c>
      <c r="Y19" s="7">
        <f t="shared" si="14"/>
        <v>241665.43546600005</v>
      </c>
      <c r="Z19" s="7"/>
    </row>
    <row r="20" spans="2:26" ht="15">
      <c r="B20" s="31">
        <v>15</v>
      </c>
      <c r="C20" s="30">
        <v>2008</v>
      </c>
      <c r="D20" s="38">
        <v>362243</v>
      </c>
      <c r="E20" s="38">
        <v>816523</v>
      </c>
      <c r="F20" s="38">
        <f t="shared" si="0"/>
        <v>289794.4</v>
      </c>
      <c r="G20" s="38">
        <f t="shared" si="1"/>
        <v>114313.22000000002</v>
      </c>
      <c r="H20" s="38">
        <f t="shared" si="2"/>
        <v>404107.62000000005</v>
      </c>
      <c r="I20" s="39">
        <v>0.675</v>
      </c>
      <c r="J20" s="30">
        <v>365</v>
      </c>
      <c r="K20" s="38">
        <f t="shared" si="3"/>
        <v>272.7726435000001</v>
      </c>
      <c r="L20" s="38">
        <f t="shared" si="4"/>
        <v>99562.01487750003</v>
      </c>
      <c r="N20" s="17">
        <v>2.5</v>
      </c>
      <c r="O20" s="1">
        <v>365</v>
      </c>
      <c r="P20" s="7">
        <f t="shared" si="7"/>
        <v>1010.2690500000001</v>
      </c>
      <c r="Q20" s="7">
        <f t="shared" si="5"/>
        <v>368748.20325</v>
      </c>
      <c r="R20" s="7">
        <f t="shared" si="8"/>
        <v>247061.29617750001</v>
      </c>
      <c r="S20" s="7">
        <f t="shared" si="9"/>
        <v>219884.55359797503</v>
      </c>
      <c r="T20" s="7">
        <f t="shared" si="10"/>
        <v>123135.35001486602</v>
      </c>
      <c r="U20" s="7">
        <f t="shared" si="11"/>
        <v>73881.21000891962</v>
      </c>
      <c r="V20" s="7">
        <f t="shared" si="6"/>
        <v>258123.742275</v>
      </c>
      <c r="W20" s="7">
        <f t="shared" si="12"/>
        <v>180686.61959249998</v>
      </c>
      <c r="X20" s="7">
        <f t="shared" si="13"/>
        <v>153583.626653625</v>
      </c>
      <c r="Y20" s="7">
        <f t="shared" si="14"/>
        <v>247061.29617750001</v>
      </c>
      <c r="Z20" s="7"/>
    </row>
    <row r="21" spans="2:26" ht="15">
      <c r="B21" s="31">
        <v>16</v>
      </c>
      <c r="C21" s="30">
        <v>2009</v>
      </c>
      <c r="D21" s="38">
        <v>375506</v>
      </c>
      <c r="E21" s="38">
        <v>829777</v>
      </c>
      <c r="F21" s="38">
        <f t="shared" si="0"/>
        <v>300404.8</v>
      </c>
      <c r="G21" s="38">
        <f t="shared" si="1"/>
        <v>116168.78000000001</v>
      </c>
      <c r="H21" s="38">
        <f t="shared" si="2"/>
        <v>416573.58</v>
      </c>
      <c r="I21" s="39">
        <v>0.675</v>
      </c>
      <c r="J21" s="30">
        <v>364</v>
      </c>
      <c r="K21" s="38">
        <f t="shared" si="3"/>
        <v>281.18716650000005</v>
      </c>
      <c r="L21" s="38">
        <f t="shared" si="4"/>
        <v>102352.12860600001</v>
      </c>
      <c r="N21" s="17">
        <v>2.5</v>
      </c>
      <c r="O21" s="1">
        <v>364</v>
      </c>
      <c r="P21" s="7">
        <f t="shared" si="7"/>
        <v>1041.43395</v>
      </c>
      <c r="Q21" s="7">
        <f t="shared" si="5"/>
        <v>379081.95780000003</v>
      </c>
      <c r="R21" s="7">
        <f t="shared" si="8"/>
        <v>253984.91172600005</v>
      </c>
      <c r="S21" s="7">
        <f t="shared" si="9"/>
        <v>226046.57143614005</v>
      </c>
      <c r="T21" s="7">
        <f t="shared" si="10"/>
        <v>126586.08000423844</v>
      </c>
      <c r="U21" s="7">
        <f t="shared" si="11"/>
        <v>75951.64800254306</v>
      </c>
      <c r="V21" s="7">
        <f t="shared" si="6"/>
        <v>265357.37046</v>
      </c>
      <c r="W21" s="7">
        <f t="shared" si="12"/>
        <v>185750.159322</v>
      </c>
      <c r="X21" s="7">
        <f t="shared" si="13"/>
        <v>157887.63542369998</v>
      </c>
      <c r="Y21" s="7">
        <f t="shared" si="14"/>
        <v>253984.91172600005</v>
      </c>
      <c r="Z21" s="7"/>
    </row>
    <row r="22" spans="2:26" s="25" customFormat="1" ht="15">
      <c r="B22" s="40">
        <v>17</v>
      </c>
      <c r="C22" s="41">
        <v>2010</v>
      </c>
      <c r="D22" s="42">
        <v>402843</v>
      </c>
      <c r="E22" s="42">
        <v>599986</v>
      </c>
      <c r="F22" s="42">
        <f t="shared" si="0"/>
        <v>322274.4</v>
      </c>
      <c r="G22" s="42">
        <f t="shared" si="1"/>
        <v>83998.04000000001</v>
      </c>
      <c r="H22" s="42">
        <f t="shared" si="2"/>
        <v>406272.44000000006</v>
      </c>
      <c r="I22" s="43">
        <v>0.675</v>
      </c>
      <c r="J22" s="41">
        <v>364</v>
      </c>
      <c r="K22" s="42">
        <f t="shared" si="3"/>
        <v>274.23389700000007</v>
      </c>
      <c r="L22" s="42">
        <f t="shared" si="4"/>
        <v>99821.13850800003</v>
      </c>
      <c r="N22" s="26">
        <v>2.5</v>
      </c>
      <c r="O22" s="25">
        <v>364</v>
      </c>
      <c r="P22" s="10">
        <f t="shared" si="7"/>
        <v>1015.6811000000001</v>
      </c>
      <c r="Q22" s="10">
        <f t="shared" si="5"/>
        <v>369707.92040000006</v>
      </c>
      <c r="R22" s="10">
        <f t="shared" si="8"/>
        <v>247704.30666800006</v>
      </c>
      <c r="S22" s="10">
        <f t="shared" si="9"/>
        <v>220456.83293452006</v>
      </c>
      <c r="T22" s="10">
        <f t="shared" si="10"/>
        <v>123455.82644333124</v>
      </c>
      <c r="U22" s="10">
        <f t="shared" si="11"/>
        <v>74073.49586599875</v>
      </c>
      <c r="V22" s="10">
        <f t="shared" si="6"/>
        <v>258795.54428000003</v>
      </c>
      <c r="W22" s="10">
        <f t="shared" si="12"/>
        <v>181156.88099600002</v>
      </c>
      <c r="X22" s="10">
        <f t="shared" si="13"/>
        <v>153983.3488466</v>
      </c>
      <c r="Y22" s="10">
        <f t="shared" si="14"/>
        <v>247704.30666800006</v>
      </c>
      <c r="Z22" s="10"/>
    </row>
    <row r="23" spans="2:26" s="25" customFormat="1" ht="15">
      <c r="B23" s="40">
        <v>18</v>
      </c>
      <c r="C23" s="41">
        <v>2011</v>
      </c>
      <c r="D23" s="42">
        <v>406910</v>
      </c>
      <c r="E23" s="42">
        <v>606044</v>
      </c>
      <c r="F23" s="42">
        <f t="shared" si="0"/>
        <v>325528</v>
      </c>
      <c r="G23" s="42">
        <f t="shared" si="1"/>
        <v>84846.16</v>
      </c>
      <c r="H23" s="42">
        <f t="shared" si="2"/>
        <v>410374.16000000003</v>
      </c>
      <c r="I23" s="43">
        <v>0.675</v>
      </c>
      <c r="J23" s="41">
        <v>364</v>
      </c>
      <c r="K23" s="42">
        <f t="shared" si="3"/>
        <v>277.002558</v>
      </c>
      <c r="L23" s="42">
        <f t="shared" si="4"/>
        <v>100828.931112</v>
      </c>
      <c r="N23" s="26">
        <v>2.5</v>
      </c>
      <c r="O23" s="25">
        <v>364</v>
      </c>
      <c r="P23" s="10">
        <f t="shared" si="7"/>
        <v>1025.9354</v>
      </c>
      <c r="Q23" s="10">
        <f t="shared" si="5"/>
        <v>373440.4856</v>
      </c>
      <c r="R23" s="10">
        <f t="shared" si="8"/>
        <v>250205.12535200003</v>
      </c>
      <c r="S23" s="10">
        <f t="shared" si="9"/>
        <v>222682.56156328003</v>
      </c>
      <c r="T23" s="10">
        <f t="shared" si="10"/>
        <v>124702.23447543682</v>
      </c>
      <c r="U23" s="10">
        <f t="shared" si="11"/>
        <v>74821.3406852621</v>
      </c>
      <c r="V23" s="10">
        <f t="shared" si="6"/>
        <v>261408.33992</v>
      </c>
      <c r="W23" s="10">
        <f t="shared" si="12"/>
        <v>182985.837944</v>
      </c>
      <c r="X23" s="10">
        <f t="shared" si="13"/>
        <v>155537.9622524</v>
      </c>
      <c r="Y23" s="10">
        <f t="shared" si="14"/>
        <v>250205.12535200003</v>
      </c>
      <c r="Z23" s="10"/>
    </row>
    <row r="24" spans="2:26" s="25" customFormat="1" ht="15">
      <c r="B24" s="40">
        <v>19</v>
      </c>
      <c r="C24" s="41">
        <v>2012</v>
      </c>
      <c r="D24" s="42">
        <v>413210</v>
      </c>
      <c r="E24" s="42">
        <v>613161</v>
      </c>
      <c r="F24" s="42">
        <f t="shared" si="0"/>
        <v>330568</v>
      </c>
      <c r="G24" s="42">
        <f t="shared" si="1"/>
        <v>85842.54000000001</v>
      </c>
      <c r="H24" s="42">
        <f t="shared" si="2"/>
        <v>416410.54000000004</v>
      </c>
      <c r="I24" s="43">
        <v>0.675</v>
      </c>
      <c r="J24" s="41">
        <v>365</v>
      </c>
      <c r="K24" s="42">
        <f t="shared" si="3"/>
        <v>281.07711450000005</v>
      </c>
      <c r="L24" s="42">
        <f t="shared" si="4"/>
        <v>102593.14679250002</v>
      </c>
      <c r="N24" s="26">
        <v>2.5</v>
      </c>
      <c r="O24" s="25">
        <v>365</v>
      </c>
      <c r="P24" s="10">
        <f t="shared" si="7"/>
        <v>1041.02635</v>
      </c>
      <c r="Q24" s="10">
        <f t="shared" si="5"/>
        <v>379974.61775000003</v>
      </c>
      <c r="R24" s="10">
        <f t="shared" si="8"/>
        <v>254582.99389250003</v>
      </c>
      <c r="S24" s="10">
        <f t="shared" si="9"/>
        <v>226578.86456432502</v>
      </c>
      <c r="T24" s="10">
        <f t="shared" si="10"/>
        <v>126884.16415602203</v>
      </c>
      <c r="U24" s="10">
        <f t="shared" si="11"/>
        <v>76130.49849361321</v>
      </c>
      <c r="V24" s="10">
        <f t="shared" si="6"/>
        <v>265982.232425</v>
      </c>
      <c r="W24" s="10">
        <f t="shared" si="12"/>
        <v>186187.5626975</v>
      </c>
      <c r="X24" s="10">
        <f t="shared" si="13"/>
        <v>158259.42829287497</v>
      </c>
      <c r="Y24" s="10">
        <f t="shared" si="14"/>
        <v>254582.99389250003</v>
      </c>
      <c r="Z24" s="10"/>
    </row>
    <row r="25" spans="2:26" s="25" customFormat="1" ht="15">
      <c r="B25" s="40">
        <v>20</v>
      </c>
      <c r="C25" s="41">
        <v>2013</v>
      </c>
      <c r="D25" s="42">
        <v>431876</v>
      </c>
      <c r="E25" s="42">
        <v>620412</v>
      </c>
      <c r="F25" s="42">
        <f>80%*D25</f>
        <v>345500.80000000005</v>
      </c>
      <c r="G25" s="42">
        <f>14%*E25</f>
        <v>86857.68000000001</v>
      </c>
      <c r="H25" s="42">
        <f>SUM(F25:G25)</f>
        <v>432358.48000000004</v>
      </c>
      <c r="I25" s="43">
        <v>0.675</v>
      </c>
      <c r="J25" s="41">
        <v>364</v>
      </c>
      <c r="K25" s="42">
        <f>H25*I25/1000</f>
        <v>291.84197400000005</v>
      </c>
      <c r="L25" s="42">
        <f t="shared" si="4"/>
        <v>106230.47853600002</v>
      </c>
      <c r="N25" s="26">
        <v>2.5</v>
      </c>
      <c r="O25" s="25">
        <v>364</v>
      </c>
      <c r="P25" s="10">
        <f t="shared" si="7"/>
        <v>1080.8962000000001</v>
      </c>
      <c r="Q25" s="10">
        <f t="shared" si="5"/>
        <v>393446.21680000005</v>
      </c>
      <c r="R25" s="10">
        <f t="shared" si="8"/>
        <v>263608.96525600005</v>
      </c>
      <c r="S25" s="10">
        <f t="shared" si="9"/>
        <v>234611.97907784005</v>
      </c>
      <c r="T25" s="10">
        <f t="shared" si="10"/>
        <v>131382.70828359044</v>
      </c>
      <c r="U25" s="10">
        <f t="shared" si="11"/>
        <v>78829.62497015427</v>
      </c>
      <c r="V25" s="10">
        <f t="shared" si="6"/>
        <v>275412.35176</v>
      </c>
      <c r="W25" s="10">
        <f t="shared" si="12"/>
        <v>192788.64623199997</v>
      </c>
      <c r="X25" s="10">
        <f t="shared" si="13"/>
        <v>163870.34929719998</v>
      </c>
      <c r="Y25" s="10">
        <f t="shared" si="14"/>
        <v>263608.96525600005</v>
      </c>
      <c r="Z25" s="10"/>
    </row>
    <row r="26" spans="2:26" s="25" customFormat="1" ht="15">
      <c r="B26" s="40">
        <v>21</v>
      </c>
      <c r="C26" s="41">
        <v>2014</v>
      </c>
      <c r="D26" s="42">
        <v>441064</v>
      </c>
      <c r="E26" s="42">
        <v>644586</v>
      </c>
      <c r="F26" s="42">
        <f t="shared" si="0"/>
        <v>352851.2</v>
      </c>
      <c r="G26" s="42">
        <f t="shared" si="1"/>
        <v>90242.04000000001</v>
      </c>
      <c r="H26" s="42">
        <f t="shared" si="2"/>
        <v>443093.24</v>
      </c>
      <c r="I26" s="43">
        <v>0.675</v>
      </c>
      <c r="J26" s="41">
        <v>364</v>
      </c>
      <c r="K26" s="42">
        <f t="shared" si="3"/>
        <v>299.087937</v>
      </c>
      <c r="L26" s="42">
        <f t="shared" si="4"/>
        <v>108868.009068</v>
      </c>
      <c r="N26" s="26">
        <v>2.5</v>
      </c>
      <c r="O26" s="25">
        <v>364</v>
      </c>
      <c r="P26" s="10">
        <f t="shared" si="7"/>
        <v>1107.7331000000001</v>
      </c>
      <c r="Q26" s="10">
        <f t="shared" si="5"/>
        <v>403214.8484000001</v>
      </c>
      <c r="R26" s="10">
        <f t="shared" si="8"/>
        <v>270153.9484280001</v>
      </c>
      <c r="S26" s="10">
        <f t="shared" si="9"/>
        <v>240437.0141009201</v>
      </c>
      <c r="T26" s="10">
        <f t="shared" si="10"/>
        <v>134644.72789651525</v>
      </c>
      <c r="U26" s="10">
        <f t="shared" si="11"/>
        <v>80786.83673790915</v>
      </c>
      <c r="V26" s="10">
        <f t="shared" si="6"/>
        <v>282250.39388000005</v>
      </c>
      <c r="W26" s="10">
        <f t="shared" si="12"/>
        <v>197575.27571600003</v>
      </c>
      <c r="X26" s="10">
        <f t="shared" si="13"/>
        <v>167938.98435860002</v>
      </c>
      <c r="Y26" s="10">
        <f t="shared" si="14"/>
        <v>270153.9484280001</v>
      </c>
      <c r="Z26" s="10"/>
    </row>
    <row r="27" spans="2:26" s="25" customFormat="1" ht="15">
      <c r="B27" s="40">
        <v>22</v>
      </c>
      <c r="C27" s="41">
        <v>2015</v>
      </c>
      <c r="D27" s="42">
        <v>450226</v>
      </c>
      <c r="E27" s="42">
        <v>654892</v>
      </c>
      <c r="F27" s="42">
        <f t="shared" si="0"/>
        <v>360180.80000000005</v>
      </c>
      <c r="G27" s="42">
        <f t="shared" si="1"/>
        <v>91684.88</v>
      </c>
      <c r="H27" s="42">
        <f t="shared" si="2"/>
        <v>451865.68000000005</v>
      </c>
      <c r="I27" s="43">
        <v>0.675</v>
      </c>
      <c r="J27" s="41">
        <v>364</v>
      </c>
      <c r="K27" s="42">
        <f t="shared" si="3"/>
        <v>305.009334</v>
      </c>
      <c r="L27" s="42">
        <f t="shared" si="4"/>
        <v>111023.397576</v>
      </c>
      <c r="N27" s="26">
        <v>2.5</v>
      </c>
      <c r="O27" s="25">
        <v>364</v>
      </c>
      <c r="P27" s="10">
        <f t="shared" si="7"/>
        <v>1129.6642000000002</v>
      </c>
      <c r="Q27" s="10">
        <f t="shared" si="5"/>
        <v>411197.7688000001</v>
      </c>
      <c r="R27" s="10">
        <f t="shared" si="8"/>
        <v>275502.5050960001</v>
      </c>
      <c r="S27" s="10">
        <f t="shared" si="9"/>
        <v>245197.2295354401</v>
      </c>
      <c r="T27" s="10">
        <f t="shared" si="10"/>
        <v>137310.44853984646</v>
      </c>
      <c r="U27" s="10">
        <f t="shared" si="11"/>
        <v>82386.26912390787</v>
      </c>
      <c r="V27" s="10">
        <f t="shared" si="6"/>
        <v>287838.43816</v>
      </c>
      <c r="W27" s="10">
        <f t="shared" si="12"/>
        <v>201486.906712</v>
      </c>
      <c r="X27" s="10">
        <f t="shared" si="13"/>
        <v>171263.87070519998</v>
      </c>
      <c r="Y27" s="10">
        <f t="shared" si="14"/>
        <v>275502.5050960001</v>
      </c>
      <c r="Z27" s="10"/>
    </row>
    <row r="28" spans="2:26" s="25" customFormat="1" ht="15">
      <c r="B28" s="40">
        <v>23</v>
      </c>
      <c r="C28" s="41">
        <v>2016</v>
      </c>
      <c r="D28" s="42">
        <v>459314</v>
      </c>
      <c r="E28" s="42">
        <v>665132</v>
      </c>
      <c r="F28" s="42">
        <f t="shared" si="0"/>
        <v>367451.2</v>
      </c>
      <c r="G28" s="42">
        <f t="shared" si="1"/>
        <v>93118.48000000001</v>
      </c>
      <c r="H28" s="42">
        <f t="shared" si="2"/>
        <v>460569.68000000005</v>
      </c>
      <c r="I28" s="43">
        <v>0.675</v>
      </c>
      <c r="J28" s="41">
        <v>365</v>
      </c>
      <c r="K28" s="42">
        <f t="shared" si="3"/>
        <v>310.88453400000003</v>
      </c>
      <c r="L28" s="42">
        <f t="shared" si="4"/>
        <v>113472.85491000001</v>
      </c>
      <c r="N28" s="26">
        <v>2.5</v>
      </c>
      <c r="O28" s="25">
        <v>365</v>
      </c>
      <c r="P28" s="10">
        <f t="shared" si="7"/>
        <v>1151.4242000000002</v>
      </c>
      <c r="Q28" s="10">
        <f t="shared" si="5"/>
        <v>420269.83300000004</v>
      </c>
      <c r="R28" s="10">
        <f t="shared" si="8"/>
        <v>281580.78811</v>
      </c>
      <c r="S28" s="10">
        <f t="shared" si="9"/>
        <v>250606.90141790002</v>
      </c>
      <c r="T28" s="10">
        <f t="shared" si="10"/>
        <v>140339.86479402403</v>
      </c>
      <c r="U28" s="10">
        <f t="shared" si="11"/>
        <v>84203.91887641442</v>
      </c>
      <c r="V28" s="10">
        <f t="shared" si="6"/>
        <v>294188.88310000004</v>
      </c>
      <c r="W28" s="10">
        <f t="shared" si="12"/>
        <v>205932.21817</v>
      </c>
      <c r="X28" s="10">
        <f t="shared" si="13"/>
        <v>175042.3854445</v>
      </c>
      <c r="Y28" s="10">
        <f t="shared" si="14"/>
        <v>281580.78811</v>
      </c>
      <c r="Z28" s="10"/>
    </row>
    <row r="29" spans="2:26" s="25" customFormat="1" ht="15">
      <c r="B29" s="40">
        <v>24</v>
      </c>
      <c r="C29" s="41">
        <v>2017</v>
      </c>
      <c r="D29" s="42">
        <v>468509</v>
      </c>
      <c r="E29" s="42">
        <v>675222</v>
      </c>
      <c r="F29" s="42">
        <f t="shared" si="0"/>
        <v>374807.2</v>
      </c>
      <c r="G29" s="42">
        <f t="shared" si="1"/>
        <v>94531.08</v>
      </c>
      <c r="H29" s="42">
        <f t="shared" si="2"/>
        <v>469338.28</v>
      </c>
      <c r="I29" s="43">
        <v>0.675</v>
      </c>
      <c r="J29" s="41">
        <v>364</v>
      </c>
      <c r="K29" s="42">
        <f t="shared" si="3"/>
        <v>316.80333900000005</v>
      </c>
      <c r="L29" s="42">
        <f t="shared" si="4"/>
        <v>115316.41539600003</v>
      </c>
      <c r="N29" s="26">
        <v>2.5</v>
      </c>
      <c r="O29" s="25">
        <v>364</v>
      </c>
      <c r="P29" s="10">
        <f t="shared" si="7"/>
        <v>1173.3457</v>
      </c>
      <c r="Q29" s="10">
        <f t="shared" si="5"/>
        <v>427097.8348</v>
      </c>
      <c r="R29" s="10">
        <f t="shared" si="8"/>
        <v>286155.549316</v>
      </c>
      <c r="S29" s="10">
        <f t="shared" si="9"/>
        <v>254678.43889124002</v>
      </c>
      <c r="T29" s="10">
        <f t="shared" si="10"/>
        <v>142619.92577909442</v>
      </c>
      <c r="U29" s="10">
        <f t="shared" si="11"/>
        <v>85571.95546745665</v>
      </c>
      <c r="V29" s="10">
        <f t="shared" si="6"/>
        <v>298968.48436</v>
      </c>
      <c r="W29" s="10">
        <f t="shared" si="12"/>
        <v>209277.939052</v>
      </c>
      <c r="X29" s="10">
        <f t="shared" si="13"/>
        <v>177886.2481942</v>
      </c>
      <c r="Y29" s="10">
        <f t="shared" si="14"/>
        <v>286155.549316</v>
      </c>
      <c r="Z29" s="10"/>
    </row>
    <row r="30" spans="2:26" s="25" customFormat="1" ht="15">
      <c r="B30" s="40">
        <v>25</v>
      </c>
      <c r="C30" s="41">
        <v>2018</v>
      </c>
      <c r="D30" s="42">
        <v>477476</v>
      </c>
      <c r="E30" s="42">
        <v>685161</v>
      </c>
      <c r="F30" s="42">
        <f t="shared" si="0"/>
        <v>381980.80000000005</v>
      </c>
      <c r="G30" s="42">
        <f t="shared" si="1"/>
        <v>95922.54000000001</v>
      </c>
      <c r="H30" s="42">
        <f t="shared" si="2"/>
        <v>477903.3400000001</v>
      </c>
      <c r="I30" s="43">
        <v>0.675</v>
      </c>
      <c r="J30" s="41">
        <v>364</v>
      </c>
      <c r="K30" s="42">
        <f t="shared" si="3"/>
        <v>322.5847545000001</v>
      </c>
      <c r="L30" s="42">
        <f t="shared" si="4"/>
        <v>117420.85063800003</v>
      </c>
      <c r="N30" s="26">
        <v>2.5</v>
      </c>
      <c r="O30" s="25">
        <v>364</v>
      </c>
      <c r="P30" s="10">
        <f t="shared" si="7"/>
        <v>1194.75835</v>
      </c>
      <c r="Q30" s="10">
        <f t="shared" si="5"/>
        <v>434892.0394</v>
      </c>
      <c r="R30" s="10">
        <f t="shared" si="8"/>
        <v>291377.66639800003</v>
      </c>
      <c r="S30" s="10">
        <f t="shared" si="9"/>
        <v>259326.12309422003</v>
      </c>
      <c r="T30" s="10">
        <f t="shared" si="10"/>
        <v>145222.62893276324</v>
      </c>
      <c r="U30" s="10">
        <f t="shared" si="11"/>
        <v>87133.57735965794</v>
      </c>
      <c r="V30" s="10">
        <f t="shared" si="6"/>
        <v>304424.42757999996</v>
      </c>
      <c r="W30" s="10">
        <f t="shared" si="12"/>
        <v>213097.09930599996</v>
      </c>
      <c r="X30" s="10">
        <f t="shared" si="13"/>
        <v>181132.53441009996</v>
      </c>
      <c r="Y30" s="10">
        <f t="shared" si="14"/>
        <v>291377.66639800003</v>
      </c>
      <c r="Z30" s="10"/>
    </row>
    <row r="31" spans="2:26" s="25" customFormat="1" ht="15">
      <c r="B31" s="40">
        <v>26</v>
      </c>
      <c r="C31" s="41">
        <v>2019</v>
      </c>
      <c r="D31" s="42">
        <v>486715</v>
      </c>
      <c r="E31" s="42">
        <v>694985</v>
      </c>
      <c r="F31" s="42">
        <f t="shared" si="0"/>
        <v>389372</v>
      </c>
      <c r="G31" s="42">
        <f t="shared" si="1"/>
        <v>97297.90000000001</v>
      </c>
      <c r="H31" s="42">
        <f t="shared" si="2"/>
        <v>486669.9</v>
      </c>
      <c r="I31" s="43">
        <v>0.675</v>
      </c>
      <c r="J31" s="41">
        <v>364</v>
      </c>
      <c r="K31" s="42">
        <f t="shared" si="3"/>
        <v>328.50218250000006</v>
      </c>
      <c r="L31" s="42">
        <f t="shared" si="4"/>
        <v>119574.79443000002</v>
      </c>
      <c r="N31" s="26">
        <v>2.5</v>
      </c>
      <c r="O31" s="25">
        <v>364</v>
      </c>
      <c r="P31" s="10">
        <f t="shared" si="7"/>
        <v>1216.67475</v>
      </c>
      <c r="Q31" s="10">
        <f t="shared" si="5"/>
        <v>442869.60899999994</v>
      </c>
      <c r="R31" s="10">
        <f t="shared" si="8"/>
        <v>296722.63803</v>
      </c>
      <c r="S31" s="10">
        <f t="shared" si="9"/>
        <v>264083.1478467</v>
      </c>
      <c r="T31" s="10">
        <f t="shared" si="10"/>
        <v>147886.562794152</v>
      </c>
      <c r="U31" s="10">
        <f t="shared" si="11"/>
        <v>88731.9376764912</v>
      </c>
      <c r="V31" s="10">
        <f t="shared" si="6"/>
        <v>310008.7262999999</v>
      </c>
      <c r="W31" s="10">
        <f t="shared" si="12"/>
        <v>217006.10840999993</v>
      </c>
      <c r="X31" s="10">
        <f t="shared" si="13"/>
        <v>184455.19214849995</v>
      </c>
      <c r="Y31" s="10">
        <f t="shared" si="14"/>
        <v>296722.63803</v>
      </c>
      <c r="Z31" s="10"/>
    </row>
    <row r="32" spans="2:26" s="25" customFormat="1" ht="15">
      <c r="B32" s="40">
        <v>27</v>
      </c>
      <c r="C32" s="41">
        <v>2020</v>
      </c>
      <c r="D32" s="42">
        <v>495681</v>
      </c>
      <c r="E32" s="42">
        <v>704586</v>
      </c>
      <c r="F32" s="42">
        <f t="shared" si="0"/>
        <v>396544.80000000005</v>
      </c>
      <c r="G32" s="42">
        <f t="shared" si="1"/>
        <v>98642.04000000001</v>
      </c>
      <c r="H32" s="42">
        <f t="shared" si="2"/>
        <v>495186.8400000001</v>
      </c>
      <c r="I32" s="43">
        <v>0.675</v>
      </c>
      <c r="J32" s="41">
        <v>365</v>
      </c>
      <c r="K32" s="42">
        <f t="shared" si="3"/>
        <v>334.2511170000001</v>
      </c>
      <c r="L32" s="42">
        <f t="shared" si="4"/>
        <v>122001.65770500003</v>
      </c>
      <c r="N32" s="26">
        <v>2.5</v>
      </c>
      <c r="O32" s="25">
        <v>365</v>
      </c>
      <c r="P32" s="10">
        <f t="shared" si="7"/>
        <v>1237.9671</v>
      </c>
      <c r="Q32" s="10">
        <f t="shared" si="5"/>
        <v>451857.9915</v>
      </c>
      <c r="R32" s="10">
        <f t="shared" si="8"/>
        <v>302744.85430500004</v>
      </c>
      <c r="S32" s="10">
        <f t="shared" si="9"/>
        <v>269442.92033145006</v>
      </c>
      <c r="T32" s="10">
        <f t="shared" si="10"/>
        <v>150888.03538561205</v>
      </c>
      <c r="U32" s="10">
        <f t="shared" si="11"/>
        <v>90532.82123136723</v>
      </c>
      <c r="V32" s="10">
        <f t="shared" si="6"/>
        <v>316300.59404999996</v>
      </c>
      <c r="W32" s="10">
        <f t="shared" si="12"/>
        <v>221410.41583499996</v>
      </c>
      <c r="X32" s="10">
        <f t="shared" si="13"/>
        <v>188198.85345974995</v>
      </c>
      <c r="Y32" s="10">
        <f t="shared" si="14"/>
        <v>302744.85430500004</v>
      </c>
      <c r="Z32" s="10"/>
    </row>
    <row r="33" spans="2:26" ht="15">
      <c r="B33" s="3">
        <v>28</v>
      </c>
      <c r="C33" s="1">
        <v>2021</v>
      </c>
      <c r="D33" s="7"/>
      <c r="E33" s="7"/>
      <c r="F33" s="7">
        <f t="shared" si="0"/>
        <v>0</v>
      </c>
      <c r="G33" s="7">
        <f t="shared" si="1"/>
        <v>0</v>
      </c>
      <c r="H33" s="7">
        <f t="shared" si="2"/>
        <v>0</v>
      </c>
      <c r="I33" s="12">
        <v>0.675</v>
      </c>
      <c r="J33" s="1">
        <v>364</v>
      </c>
      <c r="K33" s="7">
        <f t="shared" si="3"/>
        <v>0</v>
      </c>
      <c r="L33" s="7">
        <f t="shared" si="4"/>
        <v>0</v>
      </c>
      <c r="N33" s="17">
        <v>2.5</v>
      </c>
      <c r="O33" s="1">
        <v>364</v>
      </c>
      <c r="P33" s="7">
        <f t="shared" si="7"/>
        <v>0</v>
      </c>
      <c r="Q33" s="7">
        <f t="shared" si="5"/>
        <v>0</v>
      </c>
      <c r="R33" s="7">
        <f t="shared" si="8"/>
        <v>0</v>
      </c>
      <c r="S33" s="7">
        <f t="shared" si="9"/>
        <v>0</v>
      </c>
      <c r="T33" s="7">
        <f t="shared" si="10"/>
        <v>0</v>
      </c>
      <c r="U33" s="7">
        <f t="shared" si="11"/>
        <v>0</v>
      </c>
      <c r="V33" s="7">
        <f t="shared" si="6"/>
        <v>0</v>
      </c>
      <c r="W33" s="7">
        <f t="shared" si="12"/>
        <v>0</v>
      </c>
      <c r="X33" s="7">
        <f t="shared" si="13"/>
        <v>0</v>
      </c>
      <c r="Y33" s="7">
        <f t="shared" si="14"/>
        <v>0</v>
      </c>
      <c r="Z33" s="7"/>
    </row>
    <row r="35" ht="15">
      <c r="B35" s="20"/>
    </row>
    <row r="36" ht="15">
      <c r="N36" s="1" t="s">
        <v>75</v>
      </c>
    </row>
    <row r="37" spans="14:17" ht="15">
      <c r="N37" s="1" t="s">
        <v>74</v>
      </c>
      <c r="O37" s="23"/>
      <c r="P37" s="18" t="s">
        <v>66</v>
      </c>
      <c r="Q37" s="24">
        <v>0.2</v>
      </c>
    </row>
    <row r="38" spans="14:17" ht="15">
      <c r="N38" s="1" t="s">
        <v>71</v>
      </c>
      <c r="P38" s="1" t="s">
        <v>72</v>
      </c>
      <c r="Q38" s="1" t="s">
        <v>73</v>
      </c>
    </row>
    <row r="39" ht="15">
      <c r="Q39" s="22"/>
    </row>
  </sheetData>
  <mergeCells count="19">
    <mergeCell ref="N3:N4"/>
    <mergeCell ref="O3:O4"/>
    <mergeCell ref="P3:Q4"/>
    <mergeCell ref="Y3:Y4"/>
    <mergeCell ref="Z3:Z4"/>
    <mergeCell ref="W3:W4"/>
    <mergeCell ref="V3:V4"/>
    <mergeCell ref="X3:X4"/>
    <mergeCell ref="R3:R4"/>
    <mergeCell ref="S3:S4"/>
    <mergeCell ref="T3:T4"/>
    <mergeCell ref="U3:U4"/>
    <mergeCell ref="B3:B5"/>
    <mergeCell ref="K3:L4"/>
    <mergeCell ref="J3:J4"/>
    <mergeCell ref="I3:I4"/>
    <mergeCell ref="H3:H4"/>
    <mergeCell ref="D3:E3"/>
    <mergeCell ref="C3:C5"/>
  </mergeCells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16186-2C0E-4BE4-8149-001AC935783F}">
  <dimension ref="C4:E33"/>
  <sheetViews>
    <sheetView workbookViewId="0" topLeftCell="A1">
      <selection activeCell="H12" sqref="H12"/>
    </sheetView>
  </sheetViews>
  <sheetFormatPr defaultColWidth="9.140625" defaultRowHeight="15"/>
  <cols>
    <col min="1" max="2" width="8.7109375" style="1" customWidth="1"/>
    <col min="3" max="3" width="9.421875" style="2" customWidth="1"/>
    <col min="4" max="4" width="14.57421875" style="1" customWidth="1"/>
    <col min="5" max="5" width="25.00390625" style="1" customWidth="1"/>
    <col min="6" max="16384" width="8.7109375" style="1" customWidth="1"/>
  </cols>
  <sheetData>
    <row r="4" spans="3:5" ht="15">
      <c r="C4" s="137" t="s">
        <v>16</v>
      </c>
      <c r="D4" s="2" t="s">
        <v>17</v>
      </c>
      <c r="E4" s="3" t="s">
        <v>20</v>
      </c>
    </row>
    <row r="5" spans="3:5" ht="15">
      <c r="C5" s="137"/>
      <c r="D5" s="2" t="s">
        <v>38</v>
      </c>
      <c r="E5" s="3" t="s">
        <v>21</v>
      </c>
    </row>
    <row r="6" spans="3:5" ht="15">
      <c r="C6" s="2">
        <v>1994</v>
      </c>
      <c r="D6" s="7">
        <f>'TIMBULAN SAMPAH'!L6</f>
        <v>89192.62235520003</v>
      </c>
      <c r="E6" s="7">
        <v>363014.33600000007</v>
      </c>
    </row>
    <row r="7" spans="3:5" ht="15">
      <c r="C7" s="2">
        <v>1995</v>
      </c>
      <c r="D7" s="7">
        <f>'TIMBULAN SAMPAH'!L7</f>
        <v>81236.30205600001</v>
      </c>
      <c r="E7" s="7">
        <v>330632.08</v>
      </c>
    </row>
    <row r="8" spans="3:5" ht="15">
      <c r="C8" s="2">
        <v>1996</v>
      </c>
      <c r="D8" s="7">
        <f>'TIMBULAN SAMPAH'!L8</f>
        <v>84624.88500000001</v>
      </c>
      <c r="E8" s="7">
        <v>343480</v>
      </c>
    </row>
    <row r="9" spans="3:5" ht="15">
      <c r="C9" s="2">
        <v>1997</v>
      </c>
      <c r="D9" s="7">
        <f>'TIMBULAN SAMPAH'!L9</f>
        <v>84851.39426400002</v>
      </c>
      <c r="E9" s="7">
        <v>345345.52</v>
      </c>
    </row>
    <row r="10" spans="3:5" ht="15">
      <c r="C10" s="2">
        <v>1998</v>
      </c>
      <c r="D10" s="7">
        <f>'TIMBULAN SAMPAH'!L10</f>
        <v>87013.455984</v>
      </c>
      <c r="E10" s="7">
        <v>354145.12</v>
      </c>
    </row>
    <row r="11" spans="3:5" ht="15">
      <c r="C11" s="2">
        <v>1999</v>
      </c>
      <c r="D11" s="7">
        <f>'TIMBULAN SAMPAH'!L11</f>
        <v>89410.58380800001</v>
      </c>
      <c r="E11" s="7">
        <v>363901.44</v>
      </c>
    </row>
    <row r="12" spans="3:5" ht="15">
      <c r="C12" s="2">
        <v>2000</v>
      </c>
      <c r="D12" s="7">
        <f>'TIMBULAN SAMPAH'!L12</f>
        <v>84576.18651750001</v>
      </c>
      <c r="E12" s="7">
        <v>343282.34</v>
      </c>
    </row>
    <row r="13" spans="3:5" ht="15">
      <c r="C13" s="2">
        <v>2001</v>
      </c>
      <c r="D13" s="7">
        <f>'TIMBULAN SAMPAH'!L13</f>
        <v>85952.27768400002</v>
      </c>
      <c r="E13" s="7">
        <v>349826.12</v>
      </c>
    </row>
    <row r="14" spans="3:5" ht="15">
      <c r="C14" s="2">
        <v>2002</v>
      </c>
      <c r="D14" s="7">
        <f>'TIMBULAN SAMPAH'!L14</f>
        <v>98297.63143200001</v>
      </c>
      <c r="E14" s="7">
        <v>400071.76</v>
      </c>
    </row>
    <row r="15" spans="3:5" ht="15">
      <c r="C15" s="2">
        <v>2003</v>
      </c>
      <c r="D15" s="7">
        <f>'TIMBULAN SAMPAH'!L15</f>
        <v>91041.52566600002</v>
      </c>
      <c r="E15" s="7">
        <v>370539.38</v>
      </c>
    </row>
    <row r="16" spans="3:5" ht="15">
      <c r="C16" s="2">
        <v>2004</v>
      </c>
      <c r="D16" s="7">
        <f>'TIMBULAN SAMPAH'!L16</f>
        <v>74041.7828175</v>
      </c>
      <c r="E16" s="7">
        <v>300524.74</v>
      </c>
    </row>
    <row r="17" spans="3:5" ht="15">
      <c r="C17" s="2">
        <v>2005</v>
      </c>
      <c r="D17" s="7">
        <f>'TIMBULAN SAMPAH'!L17</f>
        <v>95696.74951200002</v>
      </c>
      <c r="E17" s="7">
        <v>389486.16000000003</v>
      </c>
    </row>
    <row r="18" spans="3:5" ht="15">
      <c r="C18" s="2">
        <v>2006</v>
      </c>
      <c r="D18" s="7">
        <f>'TIMBULAN SAMPAH'!L18</f>
        <v>96353.32379400001</v>
      </c>
      <c r="E18" s="7">
        <v>392158.42000000004</v>
      </c>
    </row>
    <row r="19" spans="3:5" ht="15">
      <c r="C19" s="2">
        <v>2007</v>
      </c>
      <c r="D19" s="7">
        <f>'TIMBULAN SAMPAH'!L19</f>
        <v>97387.56354599999</v>
      </c>
      <c r="E19" s="7">
        <v>396367.78</v>
      </c>
    </row>
    <row r="20" spans="3:5" ht="15">
      <c r="C20" s="2">
        <v>2008</v>
      </c>
      <c r="D20" s="7">
        <f>'TIMBULAN SAMPAH'!L20</f>
        <v>99562.01487750003</v>
      </c>
      <c r="E20" s="7">
        <v>404107.62000000005</v>
      </c>
    </row>
    <row r="21" spans="3:5" ht="15">
      <c r="C21" s="2">
        <v>2009</v>
      </c>
      <c r="D21" s="7">
        <f>'TIMBULAN SAMPAH'!L21</f>
        <v>102352.12860600001</v>
      </c>
      <c r="E21" s="7">
        <v>416573.58</v>
      </c>
    </row>
    <row r="22" spans="3:5" ht="15">
      <c r="C22" s="2">
        <v>2010</v>
      </c>
      <c r="D22" s="7">
        <f>'TIMBULAN SAMPAH'!L22</f>
        <v>99821.13850800003</v>
      </c>
      <c r="E22" s="7">
        <v>406272.44000000006</v>
      </c>
    </row>
    <row r="23" spans="3:5" ht="15">
      <c r="C23" s="2">
        <v>2011</v>
      </c>
      <c r="D23" s="7">
        <f>'TIMBULAN SAMPAH'!L23</f>
        <v>100828.931112</v>
      </c>
      <c r="E23" s="7">
        <v>410374.16000000003</v>
      </c>
    </row>
    <row r="24" spans="3:5" ht="15">
      <c r="C24" s="2">
        <v>2012</v>
      </c>
      <c r="D24" s="7">
        <f>'TIMBULAN SAMPAH'!L24</f>
        <v>102593.14679250002</v>
      </c>
      <c r="E24" s="7">
        <v>416410.54000000004</v>
      </c>
    </row>
    <row r="25" spans="3:5" ht="15">
      <c r="C25" s="2">
        <v>2013</v>
      </c>
      <c r="D25" s="7">
        <f>'TIMBULAN SAMPAH'!L25</f>
        <v>106230.47853600002</v>
      </c>
      <c r="E25" s="7">
        <v>432358.48000000004</v>
      </c>
    </row>
    <row r="26" spans="3:5" ht="15">
      <c r="C26" s="2">
        <v>2014</v>
      </c>
      <c r="D26" s="7">
        <f>'TIMBULAN SAMPAH'!L26</f>
        <v>108868.009068</v>
      </c>
      <c r="E26" s="7">
        <v>443093.24</v>
      </c>
    </row>
    <row r="27" spans="3:5" ht="15">
      <c r="C27" s="2">
        <v>2015</v>
      </c>
      <c r="D27" s="7">
        <f>'TIMBULAN SAMPAH'!L27</f>
        <v>111023.397576</v>
      </c>
      <c r="E27" s="7">
        <v>451865.68000000005</v>
      </c>
    </row>
    <row r="28" spans="3:5" ht="15">
      <c r="C28" s="2">
        <v>2016</v>
      </c>
      <c r="D28" s="7">
        <f>'TIMBULAN SAMPAH'!L28</f>
        <v>113472.85491000001</v>
      </c>
      <c r="E28" s="7">
        <v>460569.68000000005</v>
      </c>
    </row>
    <row r="29" spans="3:5" ht="15">
      <c r="C29" s="2">
        <v>2017</v>
      </c>
      <c r="D29" s="7">
        <f>'TIMBULAN SAMPAH'!L29</f>
        <v>115316.41539600003</v>
      </c>
      <c r="E29" s="7">
        <v>469338.28</v>
      </c>
    </row>
    <row r="30" spans="3:5" ht="15">
      <c r="C30" s="2">
        <v>2018</v>
      </c>
      <c r="D30" s="7">
        <f>'TIMBULAN SAMPAH'!L30</f>
        <v>117420.85063800003</v>
      </c>
      <c r="E30" s="7">
        <v>477903.3400000001</v>
      </c>
    </row>
    <row r="31" spans="3:5" ht="15">
      <c r="C31" s="2">
        <v>2019</v>
      </c>
      <c r="D31" s="7">
        <f>'TIMBULAN SAMPAH'!L31</f>
        <v>119574.79443000002</v>
      </c>
      <c r="E31" s="7">
        <v>486669.9</v>
      </c>
    </row>
    <row r="32" spans="3:5" ht="15">
      <c r="C32" s="2">
        <v>2020</v>
      </c>
      <c r="D32" s="7">
        <f>'TIMBULAN SAMPAH'!L32</f>
        <v>122001.65770500003</v>
      </c>
      <c r="E32" s="7">
        <v>495186.8400000001</v>
      </c>
    </row>
    <row r="33" spans="3:5" ht="15">
      <c r="C33" s="2">
        <v>2021</v>
      </c>
      <c r="D33" s="7">
        <f>'TIMBULAN SAMPAH'!L33</f>
        <v>0</v>
      </c>
      <c r="E33" s="7">
        <v>0</v>
      </c>
    </row>
  </sheetData>
  <mergeCells count="1">
    <mergeCell ref="C4:C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86A2C-56AC-4384-9903-59FBD5CB0F36}">
  <dimension ref="C4:H15"/>
  <sheetViews>
    <sheetView workbookViewId="0" topLeftCell="A1">
      <selection activeCell="H18" sqref="H18"/>
    </sheetView>
  </sheetViews>
  <sheetFormatPr defaultColWidth="9.140625" defaultRowHeight="15"/>
  <cols>
    <col min="3" max="3" width="8.7109375" style="0" customWidth="1"/>
    <col min="4" max="4" width="18.140625" style="0" customWidth="1"/>
    <col min="5" max="5" width="11.140625" style="0" customWidth="1"/>
    <col min="6" max="6" width="9.421875" style="0" customWidth="1"/>
    <col min="7" max="7" width="11.8515625" style="0" customWidth="1"/>
    <col min="8" max="8" width="15.7109375" style="0" customWidth="1"/>
  </cols>
  <sheetData>
    <row r="4" ht="15">
      <c r="C4" t="s">
        <v>56</v>
      </c>
    </row>
    <row r="6" ht="15">
      <c r="C6" t="s">
        <v>76</v>
      </c>
    </row>
    <row r="7" spans="3:6" ht="15">
      <c r="C7" t="s">
        <v>57</v>
      </c>
      <c r="E7" s="21">
        <v>5.41</v>
      </c>
      <c r="F7" t="s">
        <v>58</v>
      </c>
    </row>
    <row r="8" spans="3:6" ht="15">
      <c r="C8" t="s">
        <v>60</v>
      </c>
      <c r="E8" s="21">
        <v>16</v>
      </c>
      <c r="F8" t="s">
        <v>59</v>
      </c>
    </row>
    <row r="9" spans="3:6" ht="15">
      <c r="C9" t="s">
        <v>64</v>
      </c>
      <c r="E9" s="21">
        <v>951859.58</v>
      </c>
      <c r="F9" t="s">
        <v>65</v>
      </c>
    </row>
    <row r="10" ht="15">
      <c r="E10" s="21"/>
    </row>
    <row r="11" spans="5:8" ht="15">
      <c r="E11" s="21"/>
      <c r="G11" t="s">
        <v>62</v>
      </c>
      <c r="H11" t="s">
        <v>63</v>
      </c>
    </row>
    <row r="12" spans="3:8" ht="15">
      <c r="C12" t="s">
        <v>61</v>
      </c>
      <c r="E12" s="21">
        <f>(E9-(70%*(E7*10000)*E8))</f>
        <v>345939.57999999996</v>
      </c>
      <c r="G12" s="21">
        <f>(E7*10000)*E8</f>
        <v>865600</v>
      </c>
      <c r="H12" s="21">
        <f>(1/3)*(E7*10000)*E8</f>
        <v>288533.3333333333</v>
      </c>
    </row>
    <row r="13" spans="3:7" ht="15">
      <c r="C13" t="s">
        <v>77</v>
      </c>
      <c r="E13" s="21">
        <f>(E9-(70%*(E7*10000)*E8))/('TIMBULAN SAMPAH'!P31*67%)</f>
        <v>424.37613778315324</v>
      </c>
      <c r="G13" s="21">
        <f>70%*G12</f>
        <v>605920</v>
      </c>
    </row>
    <row r="15" spans="5:7" ht="15">
      <c r="E15">
        <f>E12/('TIMBULAN SAMPAH'!P31*67%)</f>
        <v>424.37613778315324</v>
      </c>
      <c r="G15">
        <v>345939.58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E929D-A7DB-4458-BD25-3336C507D1C5}">
  <dimension ref="B4:J37"/>
  <sheetViews>
    <sheetView zoomScale="55" zoomScaleNormal="55" workbookViewId="0" topLeftCell="A1">
      <selection activeCell="B4" sqref="B4:J37"/>
    </sheetView>
  </sheetViews>
  <sheetFormatPr defaultColWidth="9.140625" defaultRowHeight="15"/>
  <cols>
    <col min="1" max="1" width="8.7109375" style="27" customWidth="1"/>
    <col min="2" max="2" width="6.57421875" style="27" customWidth="1"/>
    <col min="3" max="8" width="13.421875" style="27" customWidth="1"/>
    <col min="9" max="10" width="10.7109375" style="27" customWidth="1"/>
    <col min="11" max="16384" width="8.7109375" style="27" customWidth="1"/>
  </cols>
  <sheetData>
    <row r="4" spans="2:10" ht="15">
      <c r="B4" s="132" t="s">
        <v>84</v>
      </c>
      <c r="C4" s="132" t="s">
        <v>86</v>
      </c>
      <c r="D4" s="132"/>
      <c r="E4" s="132" t="s">
        <v>87</v>
      </c>
      <c r="F4" s="132"/>
      <c r="G4" s="132" t="s">
        <v>89</v>
      </c>
      <c r="H4" s="132"/>
      <c r="I4" s="138" t="s">
        <v>90</v>
      </c>
      <c r="J4" s="139"/>
    </row>
    <row r="5" spans="2:10" ht="15" thickBot="1">
      <c r="B5" s="133"/>
      <c r="C5" s="37" t="s">
        <v>85</v>
      </c>
      <c r="D5" s="37" t="s">
        <v>88</v>
      </c>
      <c r="E5" s="37" t="s">
        <v>85</v>
      </c>
      <c r="F5" s="37" t="s">
        <v>88</v>
      </c>
      <c r="G5" s="37" t="s">
        <v>85</v>
      </c>
      <c r="H5" s="37" t="s">
        <v>88</v>
      </c>
      <c r="I5" s="37" t="s">
        <v>85</v>
      </c>
      <c r="J5" s="37" t="s">
        <v>88</v>
      </c>
    </row>
    <row r="6" spans="2:10" ht="15" thickTop="1">
      <c r="B6" s="34">
        <v>1994</v>
      </c>
      <c r="C6" s="47">
        <v>0</v>
      </c>
      <c r="D6" s="47">
        <v>0</v>
      </c>
      <c r="E6" s="47">
        <v>0</v>
      </c>
      <c r="F6" s="47">
        <v>0</v>
      </c>
      <c r="G6" s="46">
        <v>0</v>
      </c>
      <c r="H6" s="46">
        <v>0</v>
      </c>
      <c r="I6" s="46">
        <v>0</v>
      </c>
      <c r="J6" s="46">
        <v>0</v>
      </c>
    </row>
    <row r="7" spans="2:10" ht="15">
      <c r="B7" s="31">
        <v>1995</v>
      </c>
      <c r="C7" s="46">
        <v>1625.448847879657</v>
      </c>
      <c r="D7" s="46">
        <v>1235576.86507814</v>
      </c>
      <c r="E7" s="46">
        <v>494.5878691072692</v>
      </c>
      <c r="F7" s="46">
        <v>741346.119046884</v>
      </c>
      <c r="G7" s="46">
        <v>904.6887830179104</v>
      </c>
      <c r="H7" s="46">
        <v>494230.74603125604</v>
      </c>
      <c r="I7" s="46">
        <v>17.715537223468193</v>
      </c>
      <c r="J7" s="46">
        <v>4942.307460312561</v>
      </c>
    </row>
    <row r="8" spans="2:10" ht="15">
      <c r="B8" s="31">
        <v>1996</v>
      </c>
      <c r="C8" s="46">
        <v>3026.6274160328717</v>
      </c>
      <c r="D8" s="46">
        <v>2300675.791391202</v>
      </c>
      <c r="E8" s="46">
        <v>920.9352888773074</v>
      </c>
      <c r="F8" s="46">
        <v>1380405.474834721</v>
      </c>
      <c r="G8" s="46">
        <v>1684.5537017244517</v>
      </c>
      <c r="H8" s="46">
        <v>920270.3165564808</v>
      </c>
      <c r="I8" s="46">
        <v>32.98678437050971</v>
      </c>
      <c r="J8" s="46">
        <v>9202.703165564808</v>
      </c>
    </row>
    <row r="9" spans="2:10" ht="15">
      <c r="B9" s="31">
        <v>1997</v>
      </c>
      <c r="C9" s="46">
        <v>4421.223329517795</v>
      </c>
      <c r="D9" s="46">
        <v>3360770.945466491</v>
      </c>
      <c r="E9" s="46">
        <v>1345.2797534945541</v>
      </c>
      <c r="F9" s="46">
        <v>2016462.5672798944</v>
      </c>
      <c r="G9" s="46">
        <v>2460.754860818593</v>
      </c>
      <c r="H9" s="46">
        <v>1344308.3781865963</v>
      </c>
      <c r="I9" s="46">
        <v>48.18628809482988</v>
      </c>
      <c r="J9" s="46">
        <v>13443.083781865964</v>
      </c>
    </row>
    <row r="10" spans="2:10" ht="15">
      <c r="B10" s="31">
        <v>1998</v>
      </c>
      <c r="C10" s="46">
        <v>5751.9319088842385</v>
      </c>
      <c r="D10" s="46">
        <v>4372302.459959224</v>
      </c>
      <c r="E10" s="46">
        <v>1750.184725761229</v>
      </c>
      <c r="F10" s="46">
        <v>2623381.475975534</v>
      </c>
      <c r="G10" s="46">
        <v>3201.397746498408</v>
      </c>
      <c r="H10" s="46">
        <v>1748920.9839836895</v>
      </c>
      <c r="I10" s="46">
        <v>62.68949279555392</v>
      </c>
      <c r="J10" s="46">
        <v>17489.209839836894</v>
      </c>
    </row>
    <row r="11" spans="2:10" ht="15">
      <c r="B11" s="31">
        <v>1999</v>
      </c>
      <c r="C11" s="46">
        <v>7057.142538352759</v>
      </c>
      <c r="D11" s="46">
        <v>5364451.834532947</v>
      </c>
      <c r="E11" s="46">
        <v>2147.33123997303</v>
      </c>
      <c r="F11" s="46">
        <v>3218671.100719768</v>
      </c>
      <c r="G11" s="46">
        <v>3927.8490387037846</v>
      </c>
      <c r="H11" s="46">
        <v>2145780.733813179</v>
      </c>
      <c r="I11" s="46">
        <v>76.91479894466988</v>
      </c>
      <c r="J11" s="46">
        <v>21457.807338131788</v>
      </c>
    </row>
    <row r="12" spans="2:10" ht="15">
      <c r="B12" s="31">
        <v>2000</v>
      </c>
      <c r="C12" s="46">
        <v>8342.382618876882</v>
      </c>
      <c r="D12" s="46">
        <v>6341420.695557568</v>
      </c>
      <c r="E12" s="46">
        <v>2538.401161088593</v>
      </c>
      <c r="F12" s="46">
        <v>3804852.4173345407</v>
      </c>
      <c r="G12" s="46">
        <v>4643.185166230633</v>
      </c>
      <c r="H12" s="46">
        <v>2536568.2782230275</v>
      </c>
      <c r="I12" s="46">
        <v>90.92244890383</v>
      </c>
      <c r="J12" s="46">
        <v>25365.682782230273</v>
      </c>
    </row>
    <row r="13" spans="2:10" ht="15">
      <c r="B13" s="31">
        <v>2001</v>
      </c>
      <c r="C13" s="46">
        <v>9476.83860939677</v>
      </c>
      <c r="D13" s="46">
        <v>7203771.779791414</v>
      </c>
      <c r="E13" s="46">
        <v>2883.590843113424</v>
      </c>
      <c r="F13" s="46">
        <v>4322263.067874848</v>
      </c>
      <c r="G13" s="46">
        <v>5274.598213026676</v>
      </c>
      <c r="H13" s="46">
        <v>2881508.7119165654</v>
      </c>
      <c r="I13" s="46">
        <v>103.28672438051326</v>
      </c>
      <c r="J13" s="46">
        <v>28815.087119165655</v>
      </c>
    </row>
    <row r="14" spans="2:10" ht="15">
      <c r="B14" s="31">
        <v>2002</v>
      </c>
      <c r="C14" s="46">
        <v>10581.044452339804</v>
      </c>
      <c r="D14" s="46">
        <v>8043128.364653647</v>
      </c>
      <c r="E14" s="46">
        <v>3219.576079209531</v>
      </c>
      <c r="F14" s="46">
        <v>4825877.018792188</v>
      </c>
      <c r="G14" s="46">
        <v>5889.174698504218</v>
      </c>
      <c r="H14" s="46">
        <v>3217251.3458614587</v>
      </c>
      <c r="I14" s="46">
        <v>115.32130777484515</v>
      </c>
      <c r="J14" s="46">
        <v>32172.513458614587</v>
      </c>
    </row>
    <row r="15" spans="2:10" ht="15">
      <c r="B15" s="31">
        <v>2003</v>
      </c>
      <c r="C15" s="46">
        <v>11856.37961332111</v>
      </c>
      <c r="D15" s="46">
        <v>9012568.050304016</v>
      </c>
      <c r="E15" s="46">
        <v>3607.632153991665</v>
      </c>
      <c r="F15" s="46">
        <v>5407540.830182409</v>
      </c>
      <c r="G15" s="46">
        <v>6598.997967463557</v>
      </c>
      <c r="H15" s="46">
        <v>3605027.2201216063</v>
      </c>
      <c r="I15" s="46">
        <v>129.22100541604394</v>
      </c>
      <c r="J15" s="46">
        <v>36050.27220121606</v>
      </c>
    </row>
    <row r="16" spans="2:10" ht="15">
      <c r="B16" s="31">
        <v>2004</v>
      </c>
      <c r="C16" s="46">
        <v>12937.280469840607</v>
      </c>
      <c r="D16" s="46">
        <v>9834209.465535752</v>
      </c>
      <c r="E16" s="46">
        <v>3936.5262019585193</v>
      </c>
      <c r="F16" s="46">
        <v>5900525.679321451</v>
      </c>
      <c r="G16" s="46">
        <v>7200.603414305672</v>
      </c>
      <c r="H16" s="46">
        <v>3933683.7862143014</v>
      </c>
      <c r="I16" s="46">
        <v>141.00159105768296</v>
      </c>
      <c r="J16" s="46">
        <v>39336.83786214301</v>
      </c>
    </row>
    <row r="17" spans="2:10" ht="15">
      <c r="B17" s="31">
        <v>2005</v>
      </c>
      <c r="C17" s="46">
        <v>13655.661379735542</v>
      </c>
      <c r="D17" s="46">
        <v>10380283.144653877</v>
      </c>
      <c r="E17" s="46">
        <v>4155.113507179324</v>
      </c>
      <c r="F17" s="46">
        <v>6228169.886792326</v>
      </c>
      <c r="G17" s="46">
        <v>7600.4382980449745</v>
      </c>
      <c r="H17" s="46">
        <v>4152113.2578615514</v>
      </c>
      <c r="I17" s="46">
        <v>148.83112304601588</v>
      </c>
      <c r="J17" s="46">
        <v>41521.132578615514</v>
      </c>
    </row>
    <row r="18" spans="2:10" ht="15">
      <c r="B18" s="31">
        <v>2006</v>
      </c>
      <c r="C18" s="46">
        <v>14733.647158773163</v>
      </c>
      <c r="D18" s="46">
        <v>11199708.678222395</v>
      </c>
      <c r="E18" s="46">
        <v>4483.120562016912</v>
      </c>
      <c r="F18" s="46">
        <v>6719825.206933437</v>
      </c>
      <c r="G18" s="46">
        <v>8200.421277405001</v>
      </c>
      <c r="H18" s="46">
        <v>4479883.471288959</v>
      </c>
      <c r="I18" s="46">
        <v>160.57993767024834</v>
      </c>
      <c r="J18" s="46">
        <v>44798.834712889584</v>
      </c>
    </row>
    <row r="19" spans="2:10" ht="15">
      <c r="B19" s="31">
        <v>2007</v>
      </c>
      <c r="C19" s="46">
        <v>15771.024379091366</v>
      </c>
      <c r="D19" s="46">
        <v>11988265.817658836</v>
      </c>
      <c r="E19" s="46">
        <v>4798.771337202418</v>
      </c>
      <c r="F19" s="46">
        <v>7192959.490595302</v>
      </c>
      <c r="G19" s="46">
        <v>8777.80243351116</v>
      </c>
      <c r="H19" s="46">
        <v>4795306.327063535</v>
      </c>
      <c r="I19" s="46">
        <v>171.88616535332687</v>
      </c>
      <c r="J19" s="46">
        <v>47953.06327063535</v>
      </c>
    </row>
    <row r="20" spans="2:10" ht="15">
      <c r="B20" s="31">
        <v>2008</v>
      </c>
      <c r="C20" s="46">
        <v>16776.656129571897</v>
      </c>
      <c r="D20" s="46">
        <v>12752691.795937158</v>
      </c>
      <c r="E20" s="46">
        <v>5104.762673211291</v>
      </c>
      <c r="F20" s="46">
        <v>7651615.077562295</v>
      </c>
      <c r="G20" s="46">
        <v>9337.514765088488</v>
      </c>
      <c r="H20" s="46">
        <v>5101076.718374864</v>
      </c>
      <c r="I20" s="46">
        <v>182.84640364810855</v>
      </c>
      <c r="J20" s="46">
        <v>51010.767183748634</v>
      </c>
    </row>
    <row r="21" spans="2:10" ht="15">
      <c r="B21" s="31">
        <v>2009</v>
      </c>
      <c r="C21" s="46">
        <v>17772.869902807743</v>
      </c>
      <c r="D21" s="46">
        <v>13509958.745609598</v>
      </c>
      <c r="E21" s="46">
        <v>5407.88832857889</v>
      </c>
      <c r="F21" s="46">
        <v>8105975.247365759</v>
      </c>
      <c r="G21" s="46">
        <v>9891.985259383084</v>
      </c>
      <c r="H21" s="46">
        <v>5403983.4982438395</v>
      </c>
      <c r="I21" s="46">
        <v>193.70399674020314</v>
      </c>
      <c r="J21" s="46">
        <v>54039.8349824384</v>
      </c>
    </row>
    <row r="22" spans="2:10" ht="15">
      <c r="B22" s="31">
        <v>2010</v>
      </c>
      <c r="C22" s="46">
        <v>18771.344867735355</v>
      </c>
      <c r="D22" s="46">
        <v>14268944.528910978</v>
      </c>
      <c r="E22" s="46">
        <v>5711.702014198522</v>
      </c>
      <c r="F22" s="46">
        <v>8561366.717346586</v>
      </c>
      <c r="G22" s="46">
        <v>10447.714282829469</v>
      </c>
      <c r="H22" s="46">
        <v>5707577.8115643915</v>
      </c>
      <c r="I22" s="46">
        <v>204.58623424090968</v>
      </c>
      <c r="J22" s="46">
        <v>57075.77811564391</v>
      </c>
    </row>
    <row r="23" spans="2:10" ht="15">
      <c r="B23" s="31">
        <v>2011</v>
      </c>
      <c r="C23" s="46">
        <v>19674.998799568704</v>
      </c>
      <c r="D23" s="46">
        <v>14955852.575058764</v>
      </c>
      <c r="E23" s="46">
        <v>5986.663772077814</v>
      </c>
      <c r="F23" s="46">
        <v>8973511.545035258</v>
      </c>
      <c r="G23" s="46">
        <v>10950.668021992713</v>
      </c>
      <c r="H23" s="46">
        <v>5982341.030023506</v>
      </c>
      <c r="I23" s="46">
        <v>214.43503070559692</v>
      </c>
      <c r="J23" s="46">
        <v>59823.41030023506</v>
      </c>
    </row>
    <row r="24" spans="2:10" ht="15">
      <c r="B24" s="31">
        <v>2012</v>
      </c>
      <c r="C24" s="46">
        <v>20552.947049735576</v>
      </c>
      <c r="D24" s="46">
        <v>15623220.575015865</v>
      </c>
      <c r="E24" s="46">
        <v>6253.803863753365</v>
      </c>
      <c r="F24" s="46">
        <v>9373932.345009519</v>
      </c>
      <c r="G24" s="46">
        <v>11439.314548785771</v>
      </c>
      <c r="H24" s="46">
        <v>6249288.2300063465</v>
      </c>
      <c r="I24" s="46">
        <v>224.003664579495</v>
      </c>
      <c r="J24" s="46">
        <v>62492.882300063466</v>
      </c>
    </row>
    <row r="25" spans="2:10" ht="15">
      <c r="B25" s="31">
        <v>2013</v>
      </c>
      <c r="C25" s="46">
        <v>21420.22837445624</v>
      </c>
      <c r="D25" s="46">
        <v>16282480.164597556</v>
      </c>
      <c r="E25" s="46">
        <v>6517.698247676716</v>
      </c>
      <c r="F25" s="46">
        <v>9769488.098758534</v>
      </c>
      <c r="G25" s="46">
        <v>11922.024101423622</v>
      </c>
      <c r="H25" s="46">
        <v>6512992.065839023</v>
      </c>
      <c r="I25" s="46">
        <v>233.45604114080612</v>
      </c>
      <c r="J25" s="46">
        <v>65129.92065839023</v>
      </c>
    </row>
    <row r="26" spans="2:10" ht="15">
      <c r="B26" s="31">
        <v>2014</v>
      </c>
      <c r="C26" s="46">
        <v>22311.49872541727</v>
      </c>
      <c r="D26" s="46">
        <v>16959974.8932776</v>
      </c>
      <c r="E26" s="46">
        <v>6788.891957805045</v>
      </c>
      <c r="F26" s="46">
        <v>10175984.93596656</v>
      </c>
      <c r="G26" s="46">
        <v>12418.08541408978</v>
      </c>
      <c r="H26" s="46">
        <v>6783989.957311041</v>
      </c>
      <c r="I26" s="46">
        <v>243.16987070807932</v>
      </c>
      <c r="J26" s="46">
        <v>67839.89957311041</v>
      </c>
    </row>
    <row r="27" spans="2:10" ht="15">
      <c r="B27" s="31">
        <v>2015</v>
      </c>
      <c r="C27" s="46">
        <v>23207.367738722754</v>
      </c>
      <c r="D27" s="46">
        <v>17640965.27228865</v>
      </c>
      <c r="E27" s="46">
        <v>7061.484938425741</v>
      </c>
      <c r="F27" s="46">
        <v>10584579.163373189</v>
      </c>
      <c r="G27" s="46">
        <v>12916.706240237612</v>
      </c>
      <c r="H27" s="46">
        <v>7056386.10891546</v>
      </c>
      <c r="I27" s="46">
        <v>252.9338204461889</v>
      </c>
      <c r="J27" s="46">
        <v>70563.8610891546</v>
      </c>
    </row>
    <row r="28" spans="2:10" ht="15">
      <c r="B28" s="31">
        <v>2016</v>
      </c>
      <c r="C28" s="46">
        <v>24098.82456521458</v>
      </c>
      <c r="D28" s="46">
        <v>18318601.74941686</v>
      </c>
      <c r="E28" s="46">
        <v>7332.735388903384</v>
      </c>
      <c r="F28" s="46">
        <v>10991161.049650116</v>
      </c>
      <c r="G28" s="46">
        <v>13412.871341048962</v>
      </c>
      <c r="H28" s="46">
        <v>7327440.699766745</v>
      </c>
      <c r="I28" s="46">
        <v>262.6496823839126</v>
      </c>
      <c r="J28" s="46">
        <v>73274.40699766745</v>
      </c>
    </row>
    <row r="29" spans="2:10" ht="15">
      <c r="B29" s="31">
        <v>2017</v>
      </c>
      <c r="C29" s="46">
        <v>24991.44350830407</v>
      </c>
      <c r="D29" s="46">
        <v>18997121.60370238</v>
      </c>
      <c r="E29" s="46">
        <v>7604.339445569521</v>
      </c>
      <c r="F29" s="46">
        <v>11398272.962221429</v>
      </c>
      <c r="G29" s="46">
        <v>13909.683250187643</v>
      </c>
      <c r="H29" s="46">
        <v>7598848.641480953</v>
      </c>
      <c r="I29" s="46">
        <v>272.3782100661602</v>
      </c>
      <c r="J29" s="46">
        <v>75988.48641480954</v>
      </c>
    </row>
    <row r="30" spans="2:10" ht="15">
      <c r="B30" s="31">
        <v>2018</v>
      </c>
      <c r="C30" s="46">
        <v>25874.12600976824</v>
      </c>
      <c r="D30" s="46">
        <v>19668088.321259264</v>
      </c>
      <c r="E30" s="46">
        <v>7872.920064434839</v>
      </c>
      <c r="F30" s="46">
        <v>11800852.992755558</v>
      </c>
      <c r="G30" s="46">
        <v>14400.964756266725</v>
      </c>
      <c r="H30" s="46">
        <v>7867235.3285037065</v>
      </c>
      <c r="I30" s="46">
        <v>281.99844187572506</v>
      </c>
      <c r="J30" s="46">
        <v>78672.35328503705</v>
      </c>
    </row>
    <row r="31" spans="2:10" ht="15">
      <c r="B31" s="31">
        <v>2019</v>
      </c>
      <c r="C31" s="46">
        <v>26752.11086444341</v>
      </c>
      <c r="D31" s="46">
        <v>20335484.145951465</v>
      </c>
      <c r="E31" s="46">
        <v>8140.071294046708</v>
      </c>
      <c r="F31" s="46">
        <v>12201290.487570878</v>
      </c>
      <c r="G31" s="46">
        <v>14889.631656317362</v>
      </c>
      <c r="H31" s="46">
        <v>8134193.658380587</v>
      </c>
      <c r="I31" s="46">
        <v>291.5674746969848</v>
      </c>
      <c r="J31" s="46">
        <v>81341.93658380586</v>
      </c>
    </row>
    <row r="32" spans="2:10" ht="15">
      <c r="B32" s="31">
        <v>2020</v>
      </c>
      <c r="C32" s="46">
        <v>27626.52942446879</v>
      </c>
      <c r="D32" s="46">
        <v>21000169.06948607</v>
      </c>
      <c r="E32" s="46">
        <v>8406.137379654356</v>
      </c>
      <c r="F32" s="46">
        <v>12600101.44169164</v>
      </c>
      <c r="G32" s="46">
        <v>15376.31363585155</v>
      </c>
      <c r="H32" s="46">
        <v>8400067.627794428</v>
      </c>
      <c r="I32" s="46">
        <v>301.09763897697945</v>
      </c>
      <c r="J32" s="46">
        <v>84000.67627794428</v>
      </c>
    </row>
    <row r="33" spans="2:10" ht="15">
      <c r="B33" s="48">
        <v>2021</v>
      </c>
      <c r="C33" s="49">
        <v>28502.529312388884</v>
      </c>
      <c r="D33" s="49">
        <v>21666056.031562436</v>
      </c>
      <c r="E33" s="49">
        <v>8672.684628108085</v>
      </c>
      <c r="F33" s="49">
        <v>12999633.61893746</v>
      </c>
      <c r="G33" s="49">
        <v>15863.875747424645</v>
      </c>
      <c r="H33" s="49">
        <v>8666422.412624976</v>
      </c>
      <c r="I33" s="49">
        <v>310.6450379261658</v>
      </c>
      <c r="J33" s="49">
        <v>86664.22412624974</v>
      </c>
    </row>
    <row r="34" spans="2:10" ht="15">
      <c r="B34" s="31">
        <v>2022</v>
      </c>
      <c r="C34" s="46">
        <v>27112.444554638412</v>
      </c>
      <c r="D34" s="46">
        <v>20609390.01010336</v>
      </c>
      <c r="E34" s="46">
        <v>8249.712807671443</v>
      </c>
      <c r="F34" s="46">
        <v>12365634.006062016</v>
      </c>
      <c r="G34" s="46">
        <v>15090.18539757358</v>
      </c>
      <c r="H34" s="46">
        <v>8243756.004041345</v>
      </c>
      <c r="I34" s="46">
        <v>295.4947006505092</v>
      </c>
      <c r="J34" s="46">
        <v>82437.56004041345</v>
      </c>
    </row>
    <row r="35" spans="2:10" ht="15">
      <c r="B35" s="31">
        <v>2023</v>
      </c>
      <c r="C35" s="46">
        <v>25790.155030516216</v>
      </c>
      <c r="D35" s="46">
        <v>19604258.198621385</v>
      </c>
      <c r="E35" s="46">
        <v>7847.369566337477</v>
      </c>
      <c r="F35" s="46">
        <v>11762554.91917283</v>
      </c>
      <c r="G35" s="46">
        <v>14354.228371342995</v>
      </c>
      <c r="H35" s="46">
        <v>7841703.279448555</v>
      </c>
      <c r="I35" s="46">
        <v>281.0832540427946</v>
      </c>
      <c r="J35" s="46">
        <v>78417.03279448554</v>
      </c>
    </row>
    <row r="36" spans="2:10" ht="15">
      <c r="B36" s="31">
        <v>2024</v>
      </c>
      <c r="C36" s="46">
        <v>24532.354327462126</v>
      </c>
      <c r="D36" s="46">
        <v>18648147.24403802</v>
      </c>
      <c r="E36" s="46">
        <v>7464.648836431613</v>
      </c>
      <c r="F36" s="46">
        <v>11188888.34642281</v>
      </c>
      <c r="G36" s="46">
        <v>13654.164392824412</v>
      </c>
      <c r="H36" s="46">
        <v>7459258.897615207</v>
      </c>
      <c r="I36" s="46">
        <v>267.3746619799154</v>
      </c>
      <c r="J36" s="46">
        <v>74592.58897615207</v>
      </c>
    </row>
    <row r="37" spans="2:10" ht="15">
      <c r="B37" s="31">
        <v>2025</v>
      </c>
      <c r="C37" s="46">
        <v>23335.897288559405</v>
      </c>
      <c r="D37" s="46">
        <v>17738666.370950863</v>
      </c>
      <c r="E37" s="46">
        <v>7100.5936167787695</v>
      </c>
      <c r="F37" s="46">
        <v>10643199.822570518</v>
      </c>
      <c r="G37" s="46">
        <v>12988.24293742451</v>
      </c>
      <c r="H37" s="46">
        <v>7095466.548380346</v>
      </c>
      <c r="I37" s="46">
        <v>254.3346458412279</v>
      </c>
      <c r="J37" s="46">
        <v>70954.66548380346</v>
      </c>
    </row>
  </sheetData>
  <mergeCells count="5">
    <mergeCell ref="I4:J4"/>
    <mergeCell ref="B4:B5"/>
    <mergeCell ref="E4:F4"/>
    <mergeCell ref="C4:D4"/>
    <mergeCell ref="G4:H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2B970-22C1-4231-BA21-CD70774B1D6D}">
  <dimension ref="A3:AD150"/>
  <sheetViews>
    <sheetView tabSelected="1" zoomScale="70" zoomScaleNormal="70" workbookViewId="0" topLeftCell="F130">
      <selection activeCell="U148" sqref="U148"/>
    </sheetView>
  </sheetViews>
  <sheetFormatPr defaultColWidth="9.140625" defaultRowHeight="15"/>
  <cols>
    <col min="1" max="1" width="16.140625" style="1" customWidth="1"/>
    <col min="2" max="2" width="14.57421875" style="1" customWidth="1"/>
    <col min="3" max="3" width="19.28125" style="1" customWidth="1"/>
    <col min="4" max="4" width="10.00390625" style="1" customWidth="1"/>
    <col min="5" max="5" width="12.7109375" style="1" customWidth="1"/>
    <col min="6" max="6" width="13.00390625" style="1" customWidth="1"/>
    <col min="7" max="8" width="8.7109375" style="1" customWidth="1"/>
    <col min="9" max="9" width="15.8515625" style="1" bestFit="1" customWidth="1"/>
    <col min="10" max="11" width="11.8515625" style="1" bestFit="1" customWidth="1"/>
    <col min="12" max="15" width="8.7109375" style="1" customWidth="1"/>
    <col min="16" max="16" width="4.8515625" style="1" bestFit="1" customWidth="1"/>
    <col min="17" max="17" width="9.140625" style="1" bestFit="1" customWidth="1"/>
    <col min="18" max="18" width="12.28125" style="1" bestFit="1" customWidth="1"/>
    <col min="19" max="19" width="9.140625" style="1" bestFit="1" customWidth="1"/>
    <col min="20" max="20" width="12.28125" style="1" bestFit="1" customWidth="1"/>
    <col min="21" max="21" width="12.28125" style="1" customWidth="1"/>
    <col min="22" max="22" width="9.140625" style="1" bestFit="1" customWidth="1"/>
    <col min="23" max="23" width="11.28125" style="1" bestFit="1" customWidth="1"/>
    <col min="24" max="25" width="9.140625" style="1" bestFit="1" customWidth="1"/>
    <col min="26" max="28" width="8.7109375" style="1" customWidth="1"/>
    <col min="29" max="29" width="12.421875" style="1" customWidth="1"/>
    <col min="30" max="16384" width="8.7109375" style="1" customWidth="1"/>
  </cols>
  <sheetData>
    <row r="3" spans="2:3" ht="15">
      <c r="B3" s="50" t="s">
        <v>100</v>
      </c>
      <c r="C3" s="50" t="s">
        <v>91</v>
      </c>
    </row>
    <row r="4" spans="2:25" ht="15">
      <c r="B4" s="137" t="s">
        <v>92</v>
      </c>
      <c r="C4" s="1" t="s">
        <v>95</v>
      </c>
      <c r="D4" s="1">
        <v>0.46</v>
      </c>
      <c r="E4" s="1" t="s">
        <v>93</v>
      </c>
      <c r="P4" s="132" t="s">
        <v>84</v>
      </c>
      <c r="Q4" s="132" t="s">
        <v>86</v>
      </c>
      <c r="R4" s="132"/>
      <c r="S4" s="132" t="s">
        <v>87</v>
      </c>
      <c r="T4" s="132"/>
      <c r="U4" s="127" t="s">
        <v>180</v>
      </c>
      <c r="V4" s="132" t="s">
        <v>89</v>
      </c>
      <c r="W4" s="132"/>
      <c r="X4" s="138" t="s">
        <v>90</v>
      </c>
      <c r="Y4" s="139"/>
    </row>
    <row r="5" spans="2:30" ht="15" thickBot="1">
      <c r="B5" s="137"/>
      <c r="C5" s="1" t="s">
        <v>96</v>
      </c>
      <c r="D5" s="1">
        <v>0.62</v>
      </c>
      <c r="E5" s="1" t="s">
        <v>94</v>
      </c>
      <c r="P5" s="133"/>
      <c r="Q5" s="128" t="s">
        <v>85</v>
      </c>
      <c r="R5" s="128" t="s">
        <v>88</v>
      </c>
      <c r="S5" s="128" t="s">
        <v>85</v>
      </c>
      <c r="T5" s="128" t="s">
        <v>88</v>
      </c>
      <c r="U5" s="128" t="s">
        <v>181</v>
      </c>
      <c r="V5" s="128" t="s">
        <v>85</v>
      </c>
      <c r="W5" s="128" t="s">
        <v>88</v>
      </c>
      <c r="X5" s="128" t="s">
        <v>85</v>
      </c>
      <c r="Y5" s="128" t="s">
        <v>88</v>
      </c>
      <c r="AB5" s="1" t="s">
        <v>16</v>
      </c>
      <c r="AC5" s="1" t="s">
        <v>180</v>
      </c>
      <c r="AD5" s="1" t="s">
        <v>180</v>
      </c>
    </row>
    <row r="6" spans="2:30" ht="15" thickTop="1">
      <c r="B6" s="137"/>
      <c r="C6" s="1" t="s">
        <v>97</v>
      </c>
      <c r="D6" s="1">
        <v>0.52</v>
      </c>
      <c r="E6" s="1" t="s">
        <v>94</v>
      </c>
      <c r="I6" s="1">
        <v>4000</v>
      </c>
      <c r="P6" s="34">
        <v>1994</v>
      </c>
      <c r="Q6" s="47">
        <v>0</v>
      </c>
      <c r="R6" s="47">
        <v>0</v>
      </c>
      <c r="S6" s="47">
        <v>0</v>
      </c>
      <c r="T6" s="47">
        <v>0</v>
      </c>
      <c r="U6" s="47">
        <f>T6*$E$18</f>
        <v>0</v>
      </c>
      <c r="V6" s="46">
        <v>0</v>
      </c>
      <c r="W6" s="46">
        <v>0</v>
      </c>
      <c r="X6" s="46">
        <v>0</v>
      </c>
      <c r="Y6" s="46">
        <v>0</v>
      </c>
      <c r="AB6" s="1">
        <v>1994</v>
      </c>
      <c r="AC6" s="1">
        <v>0</v>
      </c>
      <c r="AD6" s="1">
        <f>AC6/1000</f>
        <v>0</v>
      </c>
    </row>
    <row r="7" spans="2:30" ht="15">
      <c r="B7" s="137"/>
      <c r="C7" s="1" t="s">
        <v>98</v>
      </c>
      <c r="D7" s="1">
        <v>0.08</v>
      </c>
      <c r="E7" s="1" t="s">
        <v>94</v>
      </c>
      <c r="P7" s="31">
        <v>1995</v>
      </c>
      <c r="Q7" s="46">
        <v>1625.448847879657</v>
      </c>
      <c r="R7" s="46">
        <v>1235576.86507814</v>
      </c>
      <c r="S7" s="46">
        <v>494.5878691072692</v>
      </c>
      <c r="T7" s="46">
        <v>741346.119046884</v>
      </c>
      <c r="U7" s="47">
        <f aca="true" t="shared" si="0" ref="U7:U70">T7*$E$18</f>
        <v>828100.0893335704</v>
      </c>
      <c r="V7" s="46">
        <v>904.6887830179104</v>
      </c>
      <c r="W7" s="46">
        <v>494230.74603125604</v>
      </c>
      <c r="X7" s="46">
        <v>17.715537223468193</v>
      </c>
      <c r="Y7" s="46">
        <v>4942.307460312561</v>
      </c>
      <c r="AB7" s="1">
        <v>1995</v>
      </c>
      <c r="AC7" s="1">
        <v>828100.0893335704</v>
      </c>
      <c r="AD7" s="22">
        <f aca="true" t="shared" si="1" ref="AD7:AD70">AC7/1000</f>
        <v>828.1000893335704</v>
      </c>
    </row>
    <row r="8" spans="2:30" ht="15">
      <c r="B8" s="137"/>
      <c r="C8" s="1" t="s">
        <v>99</v>
      </c>
      <c r="D8" s="1">
        <v>3.5</v>
      </c>
      <c r="E8" s="1" t="s">
        <v>93</v>
      </c>
      <c r="P8" s="31">
        <v>1996</v>
      </c>
      <c r="Q8" s="46">
        <v>3026.6274160328717</v>
      </c>
      <c r="R8" s="46">
        <v>2300675.791391202</v>
      </c>
      <c r="S8" s="46">
        <v>920.9352888773074</v>
      </c>
      <c r="T8" s="46">
        <v>1380405.474834721</v>
      </c>
      <c r="U8" s="47">
        <f t="shared" si="0"/>
        <v>1541943.591067602</v>
      </c>
      <c r="V8" s="46">
        <v>1684.5537017244517</v>
      </c>
      <c r="W8" s="46">
        <v>920270.3165564808</v>
      </c>
      <c r="X8" s="46">
        <v>32.98678437050971</v>
      </c>
      <c r="Y8" s="46">
        <v>9202.703165564808</v>
      </c>
      <c r="AB8" s="1">
        <v>1996</v>
      </c>
      <c r="AC8" s="1">
        <v>1541943.591067602</v>
      </c>
      <c r="AD8" s="22">
        <f t="shared" si="1"/>
        <v>1541.943591067602</v>
      </c>
    </row>
    <row r="9" spans="16:30" ht="15">
      <c r="P9" s="31">
        <v>1997</v>
      </c>
      <c r="Q9" s="46">
        <v>4421.223329517795</v>
      </c>
      <c r="R9" s="46">
        <v>3360770.945466491</v>
      </c>
      <c r="S9" s="46">
        <v>1345.2797534945541</v>
      </c>
      <c r="T9" s="46">
        <v>2016462.5672798944</v>
      </c>
      <c r="U9" s="47">
        <f t="shared" si="0"/>
        <v>2252433.4979309146</v>
      </c>
      <c r="V9" s="46">
        <v>2460.754860818593</v>
      </c>
      <c r="W9" s="46">
        <v>1344308.3781865963</v>
      </c>
      <c r="X9" s="46">
        <v>48.18628809482988</v>
      </c>
      <c r="Y9" s="46">
        <v>13443.083781865964</v>
      </c>
      <c r="AB9" s="1">
        <v>1997</v>
      </c>
      <c r="AC9" s="1">
        <v>2252433.4979309146</v>
      </c>
      <c r="AD9" s="22">
        <f t="shared" si="1"/>
        <v>2252.4334979309147</v>
      </c>
    </row>
    <row r="10" spans="1:30" ht="15">
      <c r="A10" s="1" t="s">
        <v>108</v>
      </c>
      <c r="B10" s="1">
        <v>21666056.031562436</v>
      </c>
      <c r="C10" s="1" t="s">
        <v>107</v>
      </c>
      <c r="D10" s="7">
        <f>B10*D4</f>
        <v>9966385.77451872</v>
      </c>
      <c r="E10" s="1" t="s">
        <v>113</v>
      </c>
      <c r="H10" s="1" t="s">
        <v>173</v>
      </c>
      <c r="I10" s="1" t="s">
        <v>174</v>
      </c>
      <c r="J10" s="1" t="s">
        <v>175</v>
      </c>
      <c r="P10" s="31">
        <v>1998</v>
      </c>
      <c r="Q10" s="46">
        <v>5751.9319088842385</v>
      </c>
      <c r="R10" s="46">
        <v>4372302.459959224</v>
      </c>
      <c r="S10" s="46">
        <v>1750.184725761229</v>
      </c>
      <c r="T10" s="46">
        <v>2623381.475975534</v>
      </c>
      <c r="U10" s="47">
        <f t="shared" si="0"/>
        <v>2930375.406030804</v>
      </c>
      <c r="V10" s="46">
        <v>3201.397746498408</v>
      </c>
      <c r="W10" s="46">
        <v>1748920.9839836895</v>
      </c>
      <c r="X10" s="46">
        <v>62.68949279555392</v>
      </c>
      <c r="Y10" s="46">
        <v>17489.209839836894</v>
      </c>
      <c r="AB10" s="1">
        <v>1998</v>
      </c>
      <c r="AC10" s="1">
        <v>2930375.406030804</v>
      </c>
      <c r="AD10" s="22">
        <f t="shared" si="1"/>
        <v>2930.375406030804</v>
      </c>
    </row>
    <row r="11" spans="1:30" ht="15">
      <c r="A11" s="1" t="s">
        <v>109</v>
      </c>
      <c r="D11" s="7">
        <f>D10/364</f>
        <v>27380.180699227254</v>
      </c>
      <c r="E11" s="1" t="s">
        <v>116</v>
      </c>
      <c r="H11" s="1">
        <v>2458</v>
      </c>
      <c r="I11" s="1">
        <v>9966386</v>
      </c>
      <c r="J11" s="1">
        <f>I11*I6</f>
        <v>39865544000</v>
      </c>
      <c r="P11" s="31">
        <v>1999</v>
      </c>
      <c r="Q11" s="46">
        <v>7057.142538352759</v>
      </c>
      <c r="R11" s="46">
        <v>5364451.834532947</v>
      </c>
      <c r="S11" s="46">
        <v>2147.33123997303</v>
      </c>
      <c r="T11" s="46">
        <v>3218671.100719768</v>
      </c>
      <c r="U11" s="47">
        <f t="shared" si="0"/>
        <v>3595327.1455284413</v>
      </c>
      <c r="V11" s="46">
        <v>3927.8490387037846</v>
      </c>
      <c r="W11" s="46">
        <v>2145780.733813179</v>
      </c>
      <c r="X11" s="46">
        <v>76.91479894466988</v>
      </c>
      <c r="Y11" s="46">
        <v>21457.807338131788</v>
      </c>
      <c r="AB11" s="1">
        <v>1999</v>
      </c>
      <c r="AC11" s="1">
        <v>3595327.1455284413</v>
      </c>
      <c r="AD11" s="22">
        <f t="shared" si="1"/>
        <v>3595.327145528441</v>
      </c>
    </row>
    <row r="12" spans="9:30" ht="15">
      <c r="I12" s="1">
        <f>I11*0.5</f>
        <v>4983193</v>
      </c>
      <c r="P12" s="31">
        <v>2000</v>
      </c>
      <c r="Q12" s="46">
        <v>8342.382618876882</v>
      </c>
      <c r="R12" s="46">
        <v>6341420.695557568</v>
      </c>
      <c r="S12" s="46">
        <v>2538.401161088593</v>
      </c>
      <c r="T12" s="46">
        <v>3804852.4173345407</v>
      </c>
      <c r="U12" s="47">
        <f t="shared" si="0"/>
        <v>4250104.702438623</v>
      </c>
      <c r="V12" s="46">
        <v>4643.185166230633</v>
      </c>
      <c r="W12" s="46">
        <v>2536568.2782230275</v>
      </c>
      <c r="X12" s="46">
        <v>90.92244890383</v>
      </c>
      <c r="Y12" s="46">
        <v>25365.682782230273</v>
      </c>
      <c r="AB12" s="1">
        <v>2000</v>
      </c>
      <c r="AC12" s="1">
        <v>4250104.702438623</v>
      </c>
      <c r="AD12" s="22">
        <f t="shared" si="1"/>
        <v>4250.104702438623</v>
      </c>
    </row>
    <row r="13" spans="16:30" ht="15">
      <c r="P13" s="31">
        <v>2001</v>
      </c>
      <c r="Q13" s="46">
        <v>9476.83860939677</v>
      </c>
      <c r="R13" s="46">
        <v>7203771.779791414</v>
      </c>
      <c r="S13" s="46">
        <v>2883.590843113424</v>
      </c>
      <c r="T13" s="46">
        <v>4322263.067874848</v>
      </c>
      <c r="U13" s="47">
        <f t="shared" si="0"/>
        <v>4828063.897106602</v>
      </c>
      <c r="V13" s="46">
        <v>5274.598213026676</v>
      </c>
      <c r="W13" s="46">
        <v>2881508.7119165654</v>
      </c>
      <c r="X13" s="46">
        <v>103.28672438051326</v>
      </c>
      <c r="Y13" s="46">
        <v>28815.087119165655</v>
      </c>
      <c r="AB13" s="1">
        <v>2001</v>
      </c>
      <c r="AC13" s="1">
        <v>4828063.897106602</v>
      </c>
      <c r="AD13" s="22">
        <f t="shared" si="1"/>
        <v>4828.063897106602</v>
      </c>
    </row>
    <row r="14" spans="2:30" ht="15">
      <c r="B14" s="1">
        <v>1</v>
      </c>
      <c r="C14" s="1" t="s">
        <v>101</v>
      </c>
      <c r="D14" s="51" t="s">
        <v>103</v>
      </c>
      <c r="E14" s="7">
        <v>61300000</v>
      </c>
      <c r="F14" s="1" t="s">
        <v>106</v>
      </c>
      <c r="P14" s="31">
        <v>2002</v>
      </c>
      <c r="Q14" s="46">
        <v>10581.044452339804</v>
      </c>
      <c r="R14" s="46">
        <v>8043128.364653647</v>
      </c>
      <c r="S14" s="46">
        <v>3219.576079209531</v>
      </c>
      <c r="T14" s="46">
        <v>4825877.018792188</v>
      </c>
      <c r="U14" s="47">
        <f t="shared" si="0"/>
        <v>5390611.871702402</v>
      </c>
      <c r="V14" s="46">
        <v>5889.174698504218</v>
      </c>
      <c r="W14" s="46">
        <v>3217251.3458614587</v>
      </c>
      <c r="X14" s="46">
        <v>115.32130777484515</v>
      </c>
      <c r="Y14" s="46">
        <v>32172.513458614587</v>
      </c>
      <c r="AB14" s="1">
        <v>2002</v>
      </c>
      <c r="AC14" s="1">
        <v>5390611.871702402</v>
      </c>
      <c r="AD14" s="22">
        <f t="shared" si="1"/>
        <v>5390.611871702402</v>
      </c>
    </row>
    <row r="15" spans="2:30" ht="15">
      <c r="B15" s="1">
        <v>1</v>
      </c>
      <c r="C15" s="1" t="s">
        <v>102</v>
      </c>
      <c r="D15" s="1" t="s">
        <v>103</v>
      </c>
      <c r="E15" s="7">
        <v>36000000</v>
      </c>
      <c r="F15" s="1" t="s">
        <v>106</v>
      </c>
      <c r="P15" s="31">
        <v>2003</v>
      </c>
      <c r="Q15" s="46">
        <v>11856.37961332111</v>
      </c>
      <c r="R15" s="46">
        <v>9012568.050304016</v>
      </c>
      <c r="S15" s="46">
        <v>3607.632153991665</v>
      </c>
      <c r="T15" s="46">
        <v>5407540.830182409</v>
      </c>
      <c r="U15" s="47">
        <f t="shared" si="0"/>
        <v>6040343.274887755</v>
      </c>
      <c r="V15" s="46">
        <v>6598.997967463557</v>
      </c>
      <c r="W15" s="46">
        <v>3605027.2201216063</v>
      </c>
      <c r="X15" s="46">
        <v>129.22100541604394</v>
      </c>
      <c r="Y15" s="46">
        <v>36050.27220121606</v>
      </c>
      <c r="AB15" s="1">
        <v>2003</v>
      </c>
      <c r="AC15" s="1">
        <v>6040343.274887755</v>
      </c>
      <c r="AD15" s="22">
        <f t="shared" si="1"/>
        <v>6040.343274887755</v>
      </c>
    </row>
    <row r="16" spans="2:30" ht="15">
      <c r="B16" s="1">
        <v>1</v>
      </c>
      <c r="C16" s="1" t="s">
        <v>104</v>
      </c>
      <c r="D16" s="1" t="s">
        <v>103</v>
      </c>
      <c r="E16" s="7">
        <f>B17*E14</f>
        <v>40212800</v>
      </c>
      <c r="F16" s="1" t="s">
        <v>106</v>
      </c>
      <c r="P16" s="31">
        <v>2004</v>
      </c>
      <c r="Q16" s="46">
        <v>12937.280469840607</v>
      </c>
      <c r="R16" s="46">
        <v>9834209.465535752</v>
      </c>
      <c r="S16" s="46">
        <v>3936.5262019585193</v>
      </c>
      <c r="T16" s="46">
        <v>5900525.679321451</v>
      </c>
      <c r="U16" s="47">
        <f t="shared" si="0"/>
        <v>6591018.306594934</v>
      </c>
      <c r="V16" s="46">
        <v>7200.603414305672</v>
      </c>
      <c r="W16" s="46">
        <v>3933683.7862143014</v>
      </c>
      <c r="X16" s="46">
        <v>141.00159105768296</v>
      </c>
      <c r="Y16" s="46">
        <v>39336.83786214301</v>
      </c>
      <c r="AB16" s="1">
        <v>2004</v>
      </c>
      <c r="AC16" s="1">
        <v>6591018.306594934</v>
      </c>
      <c r="AD16" s="22">
        <f t="shared" si="1"/>
        <v>6591.018306594934</v>
      </c>
    </row>
    <row r="17" spans="2:30" ht="15">
      <c r="B17" s="1">
        <v>0.656</v>
      </c>
      <c r="C17" s="1" t="s">
        <v>105</v>
      </c>
      <c r="P17" s="31">
        <v>2005</v>
      </c>
      <c r="Q17" s="46">
        <v>13655.661379735542</v>
      </c>
      <c r="R17" s="46">
        <v>10380283.144653877</v>
      </c>
      <c r="S17" s="46">
        <v>4155.113507179324</v>
      </c>
      <c r="T17" s="46">
        <v>6228169.886792326</v>
      </c>
      <c r="U17" s="47">
        <f t="shared" si="0"/>
        <v>6957004.16732229</v>
      </c>
      <c r="V17" s="46">
        <v>7600.4382980449745</v>
      </c>
      <c r="W17" s="46">
        <v>4152113.2578615514</v>
      </c>
      <c r="X17" s="46">
        <v>148.83112304601588</v>
      </c>
      <c r="Y17" s="46">
        <v>41521.132578615514</v>
      </c>
      <c r="AB17" s="1">
        <v>2005</v>
      </c>
      <c r="AC17" s="1">
        <v>6957004.16732229</v>
      </c>
      <c r="AD17" s="22">
        <f t="shared" si="1"/>
        <v>6957.00416732229</v>
      </c>
    </row>
    <row r="18" spans="2:30" ht="15">
      <c r="B18" s="1">
        <v>1</v>
      </c>
      <c r="C18" s="1" t="s">
        <v>104</v>
      </c>
      <c r="D18" s="1" t="s">
        <v>103</v>
      </c>
      <c r="E18" s="1">
        <f>E16/E15</f>
        <v>1.1170222222222221</v>
      </c>
      <c r="F18" s="1" t="s">
        <v>102</v>
      </c>
      <c r="P18" s="31">
        <v>2006</v>
      </c>
      <c r="Q18" s="46">
        <v>14733.647158773163</v>
      </c>
      <c r="R18" s="46">
        <v>11199708.678222395</v>
      </c>
      <c r="S18" s="46">
        <v>4483.120562016912</v>
      </c>
      <c r="T18" s="46">
        <v>6719825.206933437</v>
      </c>
      <c r="U18" s="47">
        <f t="shared" si="0"/>
        <v>7506194.085593691</v>
      </c>
      <c r="V18" s="46">
        <v>8200.421277405001</v>
      </c>
      <c r="W18" s="46">
        <v>4479883.471288959</v>
      </c>
      <c r="X18" s="46">
        <v>160.57993767024834</v>
      </c>
      <c r="Y18" s="46">
        <v>44798.834712889584</v>
      </c>
      <c r="AB18" s="1">
        <v>2006</v>
      </c>
      <c r="AC18" s="1">
        <v>7506194.085593691</v>
      </c>
      <c r="AD18" s="22">
        <f t="shared" si="1"/>
        <v>7506.194085593691</v>
      </c>
    </row>
    <row r="19" spans="8:30" ht="15">
      <c r="H19" s="1" t="s">
        <v>172</v>
      </c>
      <c r="I19" s="1" t="s">
        <v>175</v>
      </c>
      <c r="K19" s="1" t="s">
        <v>176</v>
      </c>
      <c r="M19" s="1" t="s">
        <v>177</v>
      </c>
      <c r="P19" s="31">
        <v>2007</v>
      </c>
      <c r="Q19" s="46">
        <v>15771.024379091366</v>
      </c>
      <c r="R19" s="46">
        <v>11988265.817658836</v>
      </c>
      <c r="S19" s="46">
        <v>4798.771337202418</v>
      </c>
      <c r="T19" s="46">
        <v>7192959.490595302</v>
      </c>
      <c r="U19" s="47">
        <f t="shared" si="0"/>
        <v>8034695.594539187</v>
      </c>
      <c r="V19" s="46">
        <v>8777.80243351116</v>
      </c>
      <c r="W19" s="46">
        <v>4795306.327063535</v>
      </c>
      <c r="X19" s="46">
        <v>171.88616535332687</v>
      </c>
      <c r="Y19" s="46">
        <v>47953.06327063535</v>
      </c>
      <c r="AB19" s="1">
        <v>2007</v>
      </c>
      <c r="AC19" s="1">
        <v>8034695.594539187</v>
      </c>
      <c r="AD19" s="22">
        <f t="shared" si="1"/>
        <v>8034.695594539187</v>
      </c>
    </row>
    <row r="20" spans="1:30" ht="15">
      <c r="A20" s="1" t="s">
        <v>108</v>
      </c>
      <c r="B20" s="1">
        <v>12999633.61893746</v>
      </c>
      <c r="C20" s="1" t="s">
        <v>107</v>
      </c>
      <c r="E20" s="22">
        <f>E18*B20</f>
        <v>14520879.63310023</v>
      </c>
      <c r="F20" s="1" t="s">
        <v>111</v>
      </c>
      <c r="H20" s="1">
        <v>825</v>
      </c>
      <c r="I20" s="22">
        <f>H20*E20</f>
        <v>11979725697.30769</v>
      </c>
      <c r="K20" s="1">
        <v>6906380800</v>
      </c>
      <c r="M20" s="1">
        <f>I21/K20</f>
        <v>1.7345880634036281</v>
      </c>
      <c r="P20" s="31">
        <v>2008</v>
      </c>
      <c r="Q20" s="46">
        <v>16776.656129571897</v>
      </c>
      <c r="R20" s="46">
        <v>12752691.795937158</v>
      </c>
      <c r="S20" s="46">
        <v>5104.762673211291</v>
      </c>
      <c r="T20" s="46">
        <v>7651615.077562295</v>
      </c>
      <c r="U20" s="47">
        <f t="shared" si="0"/>
        <v>8547024.077527694</v>
      </c>
      <c r="V20" s="46">
        <v>9337.514765088488</v>
      </c>
      <c r="W20" s="46">
        <v>5101076.718374864</v>
      </c>
      <c r="X20" s="46">
        <v>182.84640364810855</v>
      </c>
      <c r="Y20" s="46">
        <v>51010.767183748634</v>
      </c>
      <c r="AB20" s="1">
        <v>2008</v>
      </c>
      <c r="AC20" s="1">
        <v>8547024.077527694</v>
      </c>
      <c r="AD20" s="22">
        <f t="shared" si="1"/>
        <v>8547.024077527694</v>
      </c>
    </row>
    <row r="21" spans="1:30" ht="15">
      <c r="A21" s="1" t="s">
        <v>110</v>
      </c>
      <c r="E21" s="22">
        <f>E20/1000</f>
        <v>14520.87963310023</v>
      </c>
      <c r="F21" s="1" t="s">
        <v>112</v>
      </c>
      <c r="I21" s="1">
        <v>11979725697</v>
      </c>
      <c r="P21" s="31">
        <v>2009</v>
      </c>
      <c r="Q21" s="46">
        <v>17772.869902807743</v>
      </c>
      <c r="R21" s="46">
        <v>13509958.745609598</v>
      </c>
      <c r="S21" s="46">
        <v>5407.88832857889</v>
      </c>
      <c r="T21" s="46">
        <v>8105975.247365759</v>
      </c>
      <c r="U21" s="47">
        <f t="shared" si="0"/>
        <v>9054554.484090827</v>
      </c>
      <c r="V21" s="46">
        <v>9891.985259383084</v>
      </c>
      <c r="W21" s="46">
        <v>5403983.4982438395</v>
      </c>
      <c r="X21" s="46">
        <v>193.70399674020314</v>
      </c>
      <c r="Y21" s="46">
        <v>54039.8349824384</v>
      </c>
      <c r="AB21" s="1">
        <v>2009</v>
      </c>
      <c r="AC21" s="1">
        <v>9054554.484090827</v>
      </c>
      <c r="AD21" s="22">
        <f t="shared" si="1"/>
        <v>9054.554484090828</v>
      </c>
    </row>
    <row r="22" spans="5:30" ht="15">
      <c r="E22" s="22">
        <f>E21/364</f>
        <v>39.89252646456107</v>
      </c>
      <c r="F22" s="1" t="s">
        <v>114</v>
      </c>
      <c r="P22" s="31">
        <v>2010</v>
      </c>
      <c r="Q22" s="46">
        <v>18771.344867735355</v>
      </c>
      <c r="R22" s="46">
        <v>14268944.528910978</v>
      </c>
      <c r="S22" s="46">
        <v>5711.702014198522</v>
      </c>
      <c r="T22" s="46">
        <v>8561366.717346586</v>
      </c>
      <c r="U22" s="47">
        <f t="shared" si="0"/>
        <v>9563236.875869855</v>
      </c>
      <c r="V22" s="46">
        <v>10447.714282829469</v>
      </c>
      <c r="W22" s="46">
        <v>5707577.8115643915</v>
      </c>
      <c r="X22" s="46">
        <v>204.58623424090968</v>
      </c>
      <c r="Y22" s="46">
        <v>57075.77811564391</v>
      </c>
      <c r="AB22" s="1">
        <v>2010</v>
      </c>
      <c r="AC22" s="1">
        <v>9563236.875869855</v>
      </c>
      <c r="AD22" s="22">
        <f t="shared" si="1"/>
        <v>9563.236875869856</v>
      </c>
    </row>
    <row r="23" spans="5:30" ht="15">
      <c r="E23" s="12">
        <f>E22/24</f>
        <v>1.6621886026900448</v>
      </c>
      <c r="F23" s="1" t="s">
        <v>115</v>
      </c>
      <c r="P23" s="31">
        <v>2011</v>
      </c>
      <c r="Q23" s="46">
        <v>19674.998799568704</v>
      </c>
      <c r="R23" s="46">
        <v>14955852.575058764</v>
      </c>
      <c r="S23" s="46">
        <v>5986.663772077814</v>
      </c>
      <c r="T23" s="46">
        <v>8973511.545035258</v>
      </c>
      <c r="U23" s="47">
        <f t="shared" si="0"/>
        <v>10023611.80717205</v>
      </c>
      <c r="V23" s="46">
        <v>10950.668021992713</v>
      </c>
      <c r="W23" s="46">
        <v>5982341.030023506</v>
      </c>
      <c r="X23" s="46">
        <v>214.43503070559692</v>
      </c>
      <c r="Y23" s="46">
        <v>59823.41030023506</v>
      </c>
      <c r="AB23" s="1">
        <v>2011</v>
      </c>
      <c r="AC23" s="1">
        <v>10023611.80717205</v>
      </c>
      <c r="AD23" s="22">
        <f t="shared" si="1"/>
        <v>10023.61180717205</v>
      </c>
    </row>
    <row r="24" spans="16:30" ht="15">
      <c r="P24" s="31">
        <v>2012</v>
      </c>
      <c r="Q24" s="46">
        <v>20552.947049735576</v>
      </c>
      <c r="R24" s="46">
        <v>15623220.575015865</v>
      </c>
      <c r="S24" s="46">
        <v>6253.803863753365</v>
      </c>
      <c r="T24" s="46">
        <v>9373932.345009519</v>
      </c>
      <c r="U24" s="47">
        <f t="shared" si="0"/>
        <v>10470890.738983298</v>
      </c>
      <c r="V24" s="46">
        <v>11439.314548785771</v>
      </c>
      <c r="W24" s="46">
        <v>6249288.2300063465</v>
      </c>
      <c r="X24" s="46">
        <v>224.003664579495</v>
      </c>
      <c r="Y24" s="46">
        <v>62492.882300063466</v>
      </c>
      <c r="AB24" s="1">
        <v>2012</v>
      </c>
      <c r="AC24" s="1">
        <v>10470890.738983298</v>
      </c>
      <c r="AD24" s="22">
        <f t="shared" si="1"/>
        <v>10470.890738983298</v>
      </c>
    </row>
    <row r="25" spans="16:30" ht="15">
      <c r="P25" s="31">
        <v>2013</v>
      </c>
      <c r="Q25" s="46">
        <v>21420.22837445624</v>
      </c>
      <c r="R25" s="46">
        <v>16282480.164597556</v>
      </c>
      <c r="S25" s="46">
        <v>6517.698247676716</v>
      </c>
      <c r="T25" s="46">
        <v>9769488.098758534</v>
      </c>
      <c r="U25" s="47">
        <f t="shared" si="0"/>
        <v>10912735.306048809</v>
      </c>
      <c r="V25" s="46">
        <v>11922.024101423622</v>
      </c>
      <c r="W25" s="46">
        <v>6512992.065839023</v>
      </c>
      <c r="X25" s="46">
        <v>233.45604114080612</v>
      </c>
      <c r="Y25" s="46">
        <v>65129.92065839023</v>
      </c>
      <c r="AB25" s="1">
        <v>2013</v>
      </c>
      <c r="AC25" s="1">
        <v>10912735.306048809</v>
      </c>
      <c r="AD25" s="22">
        <f t="shared" si="1"/>
        <v>10912.73530604881</v>
      </c>
    </row>
    <row r="26" spans="16:30" ht="15">
      <c r="P26" s="31">
        <v>2014</v>
      </c>
      <c r="Q26" s="46">
        <v>22311.49872541727</v>
      </c>
      <c r="R26" s="46">
        <v>16959974.8932776</v>
      </c>
      <c r="S26" s="46">
        <v>6788.891957805045</v>
      </c>
      <c r="T26" s="46">
        <v>10175984.93596656</v>
      </c>
      <c r="U26" s="47">
        <f t="shared" si="0"/>
        <v>11366801.306473223</v>
      </c>
      <c r="V26" s="46">
        <v>12418.08541408978</v>
      </c>
      <c r="W26" s="46">
        <v>6783989.957311041</v>
      </c>
      <c r="X26" s="46">
        <v>243.16987070807932</v>
      </c>
      <c r="Y26" s="46">
        <v>67839.89957311041</v>
      </c>
      <c r="AB26" s="1">
        <v>2014</v>
      </c>
      <c r="AC26" s="1">
        <v>11366801.306473223</v>
      </c>
      <c r="AD26" s="22">
        <f t="shared" si="1"/>
        <v>11366.801306473224</v>
      </c>
    </row>
    <row r="27" spans="16:30" ht="15">
      <c r="P27" s="31">
        <v>2015</v>
      </c>
      <c r="Q27" s="46">
        <v>23207.367738722754</v>
      </c>
      <c r="R27" s="46">
        <v>17640965.27228865</v>
      </c>
      <c r="S27" s="46">
        <v>7061.484938425741</v>
      </c>
      <c r="T27" s="46">
        <v>10584579.163373189</v>
      </c>
      <c r="U27" s="47">
        <f t="shared" si="0"/>
        <v>11823210.138358148</v>
      </c>
      <c r="V27" s="46">
        <v>12916.706240237612</v>
      </c>
      <c r="W27" s="46">
        <v>7056386.10891546</v>
      </c>
      <c r="X27" s="46">
        <v>252.9338204461889</v>
      </c>
      <c r="Y27" s="46">
        <v>70563.8610891546</v>
      </c>
      <c r="AB27" s="1">
        <v>2015</v>
      </c>
      <c r="AC27" s="1">
        <v>11823210.138358148</v>
      </c>
      <c r="AD27" s="22">
        <f t="shared" si="1"/>
        <v>11823.210138358148</v>
      </c>
    </row>
    <row r="28" spans="16:30" ht="15">
      <c r="P28" s="31">
        <v>2016</v>
      </c>
      <c r="Q28" s="46">
        <v>24098.82456521458</v>
      </c>
      <c r="R28" s="46">
        <v>18318601.74941686</v>
      </c>
      <c r="S28" s="46">
        <v>7332.735388903384</v>
      </c>
      <c r="T28" s="46">
        <v>10991161.049650116</v>
      </c>
      <c r="U28" s="47">
        <f t="shared" si="0"/>
        <v>12277371.140482504</v>
      </c>
      <c r="V28" s="46">
        <v>13412.871341048962</v>
      </c>
      <c r="W28" s="46">
        <v>7327440.699766745</v>
      </c>
      <c r="X28" s="46">
        <v>262.6496823839126</v>
      </c>
      <c r="Y28" s="46">
        <v>73274.40699766745</v>
      </c>
      <c r="AB28" s="1">
        <v>2016</v>
      </c>
      <c r="AC28" s="1">
        <v>12277371.140482504</v>
      </c>
      <c r="AD28" s="22">
        <f t="shared" si="1"/>
        <v>12277.371140482504</v>
      </c>
    </row>
    <row r="29" spans="16:30" ht="15">
      <c r="P29" s="31">
        <v>2017</v>
      </c>
      <c r="Q29" s="46">
        <v>24991.44350830407</v>
      </c>
      <c r="R29" s="46">
        <v>18997121.60370238</v>
      </c>
      <c r="S29" s="46">
        <v>7604.339445569521</v>
      </c>
      <c r="T29" s="46">
        <v>11398272.962221429</v>
      </c>
      <c r="U29" s="47">
        <f t="shared" si="0"/>
        <v>12732124.193756051</v>
      </c>
      <c r="V29" s="46">
        <v>13909.683250187643</v>
      </c>
      <c r="W29" s="46">
        <v>7598848.641480953</v>
      </c>
      <c r="X29" s="46">
        <v>272.3782100661602</v>
      </c>
      <c r="Y29" s="46">
        <v>75988.48641480954</v>
      </c>
      <c r="AB29" s="1">
        <v>2017</v>
      </c>
      <c r="AC29" s="1">
        <v>12732124.193756051</v>
      </c>
      <c r="AD29" s="22">
        <f t="shared" si="1"/>
        <v>12732.124193756052</v>
      </c>
    </row>
    <row r="30" spans="16:30" ht="15">
      <c r="P30" s="31">
        <v>2018</v>
      </c>
      <c r="Q30" s="46">
        <v>25874.12600976824</v>
      </c>
      <c r="R30" s="46">
        <v>19668088.321259264</v>
      </c>
      <c r="S30" s="46">
        <v>7872.920064434839</v>
      </c>
      <c r="T30" s="46">
        <v>11800852.992755558</v>
      </c>
      <c r="U30" s="47">
        <f t="shared" si="0"/>
        <v>13181815.034085574</v>
      </c>
      <c r="V30" s="46">
        <v>14400.964756266725</v>
      </c>
      <c r="W30" s="46">
        <v>7867235.3285037065</v>
      </c>
      <c r="X30" s="46">
        <v>281.99844187572506</v>
      </c>
      <c r="Y30" s="46">
        <v>78672.35328503705</v>
      </c>
      <c r="AB30" s="1">
        <v>2018</v>
      </c>
      <c r="AC30" s="1">
        <v>13181815.034085574</v>
      </c>
      <c r="AD30" s="22">
        <f t="shared" si="1"/>
        <v>13181.815034085574</v>
      </c>
    </row>
    <row r="31" spans="16:30" ht="15">
      <c r="P31" s="31">
        <v>2019</v>
      </c>
      <c r="Q31" s="46">
        <v>26752.11086444341</v>
      </c>
      <c r="R31" s="46">
        <v>20335484.145951465</v>
      </c>
      <c r="S31" s="46">
        <v>8140.071294046708</v>
      </c>
      <c r="T31" s="46">
        <v>12201290.487570878</v>
      </c>
      <c r="U31" s="47">
        <f t="shared" si="0"/>
        <v>13629112.614405282</v>
      </c>
      <c r="V31" s="46">
        <v>14889.631656317362</v>
      </c>
      <c r="W31" s="46">
        <v>8134193.658380587</v>
      </c>
      <c r="X31" s="46">
        <v>291.5674746969848</v>
      </c>
      <c r="Y31" s="46">
        <v>81341.93658380586</v>
      </c>
      <c r="AB31" s="1">
        <v>2019</v>
      </c>
      <c r="AC31" s="1">
        <v>13629112.614405282</v>
      </c>
      <c r="AD31" s="22">
        <f t="shared" si="1"/>
        <v>13629.112614405281</v>
      </c>
    </row>
    <row r="32" spans="16:30" ht="15">
      <c r="P32" s="31">
        <v>2020</v>
      </c>
      <c r="Q32" s="46">
        <v>27626.52942446879</v>
      </c>
      <c r="R32" s="46">
        <v>21000169.06948607</v>
      </c>
      <c r="S32" s="46">
        <v>8406.137379654356</v>
      </c>
      <c r="T32" s="46">
        <v>12600101.44169164</v>
      </c>
      <c r="U32" s="47">
        <f t="shared" si="0"/>
        <v>14074593.312623821</v>
      </c>
      <c r="V32" s="46">
        <v>15376.31363585155</v>
      </c>
      <c r="W32" s="46">
        <v>8400067.627794428</v>
      </c>
      <c r="X32" s="46">
        <v>301.09763897697945</v>
      </c>
      <c r="Y32" s="46">
        <v>84000.67627794428</v>
      </c>
      <c r="AB32" s="1">
        <v>2020</v>
      </c>
      <c r="AC32" s="1">
        <v>14074593.312623821</v>
      </c>
      <c r="AD32" s="22">
        <f t="shared" si="1"/>
        <v>14074.593312623821</v>
      </c>
    </row>
    <row r="33" spans="16:30" ht="15">
      <c r="P33" s="48">
        <v>2021</v>
      </c>
      <c r="Q33" s="49">
        <v>28502.529312388884</v>
      </c>
      <c r="R33" s="49">
        <v>21666056.031562436</v>
      </c>
      <c r="S33" s="49">
        <v>8672.684628108085</v>
      </c>
      <c r="T33" s="49">
        <v>12999633.61893746</v>
      </c>
      <c r="U33" s="185">
        <f t="shared" si="0"/>
        <v>14520879.63310023</v>
      </c>
      <c r="V33" s="49">
        <v>15863.875747424645</v>
      </c>
      <c r="W33" s="49">
        <v>8666422.412624976</v>
      </c>
      <c r="X33" s="49">
        <v>310.6450379261658</v>
      </c>
      <c r="Y33" s="49">
        <v>86664.22412624974</v>
      </c>
      <c r="AB33" s="1">
        <v>2021</v>
      </c>
      <c r="AC33" s="1">
        <v>14520879.63310023</v>
      </c>
      <c r="AD33" s="22">
        <f t="shared" si="1"/>
        <v>14520.87963310023</v>
      </c>
    </row>
    <row r="34" spans="16:30" ht="15">
      <c r="P34" s="31">
        <v>2022</v>
      </c>
      <c r="Q34" s="46">
        <v>27112.444554638412</v>
      </c>
      <c r="R34" s="46">
        <v>20609390.01010336</v>
      </c>
      <c r="S34" s="46">
        <v>8249.712807671443</v>
      </c>
      <c r="T34" s="46">
        <v>12365634.006062016</v>
      </c>
      <c r="U34" s="47">
        <f t="shared" si="0"/>
        <v>13812687.976638071</v>
      </c>
      <c r="V34" s="46">
        <v>15090.18539757358</v>
      </c>
      <c r="W34" s="46">
        <v>8243756.004041345</v>
      </c>
      <c r="X34" s="46">
        <v>295.4947006505092</v>
      </c>
      <c r="Y34" s="46">
        <v>82437.56004041345</v>
      </c>
      <c r="AB34" s="1">
        <v>2022</v>
      </c>
      <c r="AC34" s="1">
        <v>13812687.976638071</v>
      </c>
      <c r="AD34" s="22">
        <f t="shared" si="1"/>
        <v>13812.687976638072</v>
      </c>
    </row>
    <row r="35" spans="16:30" ht="15">
      <c r="P35" s="31">
        <v>2023</v>
      </c>
      <c r="Q35" s="46">
        <v>25790.155030516216</v>
      </c>
      <c r="R35" s="46">
        <v>19604258.198621385</v>
      </c>
      <c r="S35" s="46">
        <v>7847.369566337477</v>
      </c>
      <c r="T35" s="46">
        <v>11762554.91917283</v>
      </c>
      <c r="U35" s="47">
        <f t="shared" si="0"/>
        <v>13139035.234825365</v>
      </c>
      <c r="V35" s="46">
        <v>14354.228371342995</v>
      </c>
      <c r="W35" s="46">
        <v>7841703.279448555</v>
      </c>
      <c r="X35" s="46">
        <v>281.0832540427946</v>
      </c>
      <c r="Y35" s="46">
        <v>78417.03279448554</v>
      </c>
      <c r="AB35" s="1">
        <v>2023</v>
      </c>
      <c r="AC35" s="1">
        <v>13139035.234825365</v>
      </c>
      <c r="AD35" s="22">
        <f t="shared" si="1"/>
        <v>13139.035234825365</v>
      </c>
    </row>
    <row r="36" spans="16:30" ht="15">
      <c r="P36" s="31">
        <v>2024</v>
      </c>
      <c r="Q36" s="46">
        <v>24532.354327462126</v>
      </c>
      <c r="R36" s="46">
        <v>18648147.24403802</v>
      </c>
      <c r="S36" s="46">
        <v>7464.648836431613</v>
      </c>
      <c r="T36" s="46">
        <v>11188888.34642281</v>
      </c>
      <c r="U36" s="47">
        <f t="shared" si="0"/>
        <v>12498236.924917532</v>
      </c>
      <c r="V36" s="46">
        <v>13654.164392824412</v>
      </c>
      <c r="W36" s="46">
        <v>7459258.897615207</v>
      </c>
      <c r="X36" s="46">
        <v>267.3746619799154</v>
      </c>
      <c r="Y36" s="46">
        <v>74592.58897615207</v>
      </c>
      <c r="AB36" s="1">
        <v>2024</v>
      </c>
      <c r="AC36" s="1">
        <v>12498236.924917532</v>
      </c>
      <c r="AD36" s="22">
        <f t="shared" si="1"/>
        <v>12498.236924917532</v>
      </c>
    </row>
    <row r="37" spans="16:30" ht="15">
      <c r="P37" s="31">
        <v>2025</v>
      </c>
      <c r="Q37" s="46">
        <v>23335.897288559405</v>
      </c>
      <c r="R37" s="46">
        <v>17738666.370950863</v>
      </c>
      <c r="S37" s="46">
        <v>7100.5936167787695</v>
      </c>
      <c r="T37" s="46">
        <v>10643199.822570518</v>
      </c>
      <c r="U37" s="47">
        <f t="shared" si="0"/>
        <v>11888690.71736288</v>
      </c>
      <c r="V37" s="46">
        <v>12988.24293742451</v>
      </c>
      <c r="W37" s="46">
        <v>7095466.548380346</v>
      </c>
      <c r="X37" s="46">
        <v>254.3346458412279</v>
      </c>
      <c r="Y37" s="46">
        <v>70954.66548380346</v>
      </c>
      <c r="AB37" s="1">
        <v>2025</v>
      </c>
      <c r="AC37" s="1">
        <v>11888690.71736288</v>
      </c>
      <c r="AD37" s="22">
        <f t="shared" si="1"/>
        <v>11888.69071736288</v>
      </c>
    </row>
    <row r="38" spans="16:30" ht="15">
      <c r="P38" s="30">
        <v>2026</v>
      </c>
      <c r="Q38" s="30">
        <v>22197.792148004137</v>
      </c>
      <c r="R38" s="30">
        <v>16873541.403449763</v>
      </c>
      <c r="S38" s="30">
        <v>6754.293579701914</v>
      </c>
      <c r="T38" s="30">
        <v>10124124.842069857</v>
      </c>
      <c r="U38" s="46">
        <f t="shared" si="0"/>
        <v>11308872.429144075</v>
      </c>
      <c r="V38" s="30">
        <v>12354.798854641782</v>
      </c>
      <c r="W38" s="30">
        <v>6749416.561379905</v>
      </c>
      <c r="X38" s="30">
        <v>241.93059879414417</v>
      </c>
      <c r="Y38" s="30">
        <v>67494.16561379905</v>
      </c>
      <c r="AB38" s="1">
        <v>2026</v>
      </c>
      <c r="AC38" s="1">
        <v>11308872.429144075</v>
      </c>
      <c r="AD38" s="22">
        <f t="shared" si="1"/>
        <v>11308.872429144076</v>
      </c>
    </row>
    <row r="39" spans="16:30" ht="15">
      <c r="P39" s="30">
        <v>2027</v>
      </c>
      <c r="Q39" s="30">
        <v>21115.193050132442</v>
      </c>
      <c r="R39" s="30">
        <v>16050609.078492485</v>
      </c>
      <c r="S39" s="30">
        <v>6424.882794728718</v>
      </c>
      <c r="T39" s="30">
        <v>9630365.447095491</v>
      </c>
      <c r="U39" s="46">
        <f t="shared" si="0"/>
        <v>10757332.212526709</v>
      </c>
      <c r="V39" s="30">
        <v>11752.248204322981</v>
      </c>
      <c r="W39" s="30">
        <v>6420243.631396995</v>
      </c>
      <c r="X39" s="30">
        <v>230.1315042600669</v>
      </c>
      <c r="Y39" s="30">
        <v>64202.43631396994</v>
      </c>
      <c r="AB39" s="1">
        <v>2027</v>
      </c>
      <c r="AC39" s="1">
        <v>10757332.212526709</v>
      </c>
      <c r="AD39" s="22">
        <f t="shared" si="1"/>
        <v>10757.33221252671</v>
      </c>
    </row>
    <row r="40" spans="16:30" ht="15">
      <c r="P40" s="30">
        <v>2028</v>
      </c>
      <c r="Q40" s="30">
        <v>20085.392933298957</v>
      </c>
      <c r="R40" s="30">
        <v>15267811.63662034</v>
      </c>
      <c r="S40" s="30">
        <v>6111.537563314337</v>
      </c>
      <c r="T40" s="30">
        <v>9160686.981972205</v>
      </c>
      <c r="U40" s="46">
        <f t="shared" si="0"/>
        <v>10232690.929684773</v>
      </c>
      <c r="V40" s="30">
        <v>11179.084295987699</v>
      </c>
      <c r="W40" s="30">
        <v>6107124.654648137</v>
      </c>
      <c r="X40" s="30">
        <v>218.90785835678705</v>
      </c>
      <c r="Y40" s="30">
        <v>61071.246546481365</v>
      </c>
      <c r="AB40" s="1">
        <v>2028</v>
      </c>
      <c r="AC40" s="1">
        <v>10232690.929684773</v>
      </c>
      <c r="AD40" s="22">
        <f t="shared" si="1"/>
        <v>10232.690929684773</v>
      </c>
    </row>
    <row r="41" spans="16:30" ht="15">
      <c r="P41" s="30">
        <v>2029</v>
      </c>
      <c r="Q41" s="30">
        <v>19105.816760812682</v>
      </c>
      <c r="R41" s="30">
        <v>14523191.676487675</v>
      </c>
      <c r="S41" s="30">
        <v>5813.4743591659935</v>
      </c>
      <c r="T41" s="30">
        <v>8713915.005892605</v>
      </c>
      <c r="U41" s="46">
        <f t="shared" si="0"/>
        <v>9733636.704137726</v>
      </c>
      <c r="V41" s="30">
        <v>10633.87392131735</v>
      </c>
      <c r="W41" s="30">
        <v>5809276.67059507</v>
      </c>
      <c r="X41" s="30">
        <v>208.2315961234104</v>
      </c>
      <c r="Y41" s="30">
        <v>58092.7667059507</v>
      </c>
      <c r="AB41" s="1">
        <v>2029</v>
      </c>
      <c r="AC41" s="1">
        <v>9733636.704137726</v>
      </c>
      <c r="AD41" s="22">
        <f t="shared" si="1"/>
        <v>9733.636704137725</v>
      </c>
    </row>
    <row r="42" spans="16:30" ht="15">
      <c r="P42" s="30">
        <v>2030</v>
      </c>
      <c r="Q42" s="30">
        <v>18174.01508200394</v>
      </c>
      <c r="R42" s="30">
        <v>13814887.26033893</v>
      </c>
      <c r="S42" s="30">
        <v>5529.947869019125</v>
      </c>
      <c r="T42" s="30">
        <v>8288932.356203358</v>
      </c>
      <c r="U42" s="46">
        <f t="shared" si="0"/>
        <v>9258921.640375955</v>
      </c>
      <c r="V42" s="30">
        <v>10115.253770387853</v>
      </c>
      <c r="W42" s="30">
        <v>5525954.904135573</v>
      </c>
      <c r="X42" s="30">
        <v>198.07602134333678</v>
      </c>
      <c r="Y42" s="30">
        <v>55259.54904135572</v>
      </c>
      <c r="AB42" s="1">
        <v>2030</v>
      </c>
      <c r="AC42" s="1">
        <v>9258921.640375955</v>
      </c>
      <c r="AD42" s="22">
        <f t="shared" si="1"/>
        <v>9258.921640375955</v>
      </c>
    </row>
    <row r="43" spans="16:30" ht="15">
      <c r="P43" s="30">
        <v>2031</v>
      </c>
      <c r="Q43" s="30">
        <v>17287.657907321896</v>
      </c>
      <c r="R43" s="30">
        <v>13141127.258194441</v>
      </c>
      <c r="S43" s="30">
        <v>5260.24912896601</v>
      </c>
      <c r="T43" s="30">
        <v>7884676.354916665</v>
      </c>
      <c r="U43" s="46">
        <f t="shared" si="0"/>
        <v>8807358.703472024</v>
      </c>
      <c r="V43" s="30">
        <v>9621.927022684713</v>
      </c>
      <c r="W43" s="30">
        <v>5256450.903277777</v>
      </c>
      <c r="X43" s="30">
        <v>188.41573978981333</v>
      </c>
      <c r="Y43" s="30">
        <v>52564.509032777765</v>
      </c>
      <c r="AB43" s="1">
        <v>2031</v>
      </c>
      <c r="AC43" s="1">
        <v>8807358.703472024</v>
      </c>
      <c r="AD43" s="22">
        <f t="shared" si="1"/>
        <v>8807.358703472024</v>
      </c>
    </row>
    <row r="44" spans="16:30" ht="15">
      <c r="P44" s="30">
        <v>2032</v>
      </c>
      <c r="Q44" s="30">
        <v>16444.528882147028</v>
      </c>
      <c r="R44" s="30">
        <v>12500226.919102946</v>
      </c>
      <c r="S44" s="30">
        <v>5003.7037516767205</v>
      </c>
      <c r="T44" s="30">
        <v>7500136.151461767</v>
      </c>
      <c r="U44" s="46">
        <f t="shared" si="0"/>
        <v>8377818.750875047</v>
      </c>
      <c r="V44" s="30">
        <v>9152.660104376248</v>
      </c>
      <c r="W44" s="30">
        <v>5000090.767641178</v>
      </c>
      <c r="X44" s="30">
        <v>179.22659572714042</v>
      </c>
      <c r="Y44" s="30">
        <v>50000.907676411785</v>
      </c>
      <c r="AB44" s="1">
        <v>2032</v>
      </c>
      <c r="AC44" s="1">
        <v>8377818.750875047</v>
      </c>
      <c r="AD44" s="22">
        <f t="shared" si="1"/>
        <v>8377.818750875047</v>
      </c>
    </row>
    <row r="45" spans="16:30" ht="15">
      <c r="P45" s="30">
        <v>2033</v>
      </c>
      <c r="Q45" s="30">
        <v>15642.519744750092</v>
      </c>
      <c r="R45" s="30">
        <v>11890583.658386631</v>
      </c>
      <c r="S45" s="30">
        <v>4759.670240079512</v>
      </c>
      <c r="T45" s="30">
        <v>7134350.195031978</v>
      </c>
      <c r="U45" s="46">
        <f t="shared" si="0"/>
        <v>7969227.708966164</v>
      </c>
      <c r="V45" s="30">
        <v>8706.279603736466</v>
      </c>
      <c r="W45" s="30">
        <v>4756233.463354653</v>
      </c>
      <c r="X45" s="30">
        <v>170.48561150874994</v>
      </c>
      <c r="Y45" s="30">
        <v>47562.334633546525</v>
      </c>
      <c r="AB45" s="1">
        <v>2033</v>
      </c>
      <c r="AC45" s="1">
        <v>7969227.708966164</v>
      </c>
      <c r="AD45" s="22">
        <f t="shared" si="1"/>
        <v>7969.227708966164</v>
      </c>
    </row>
    <row r="46" spans="16:30" ht="15">
      <c r="P46" s="30">
        <v>2034</v>
      </c>
      <c r="Q46" s="30">
        <v>14879.625054539683</v>
      </c>
      <c r="R46" s="30">
        <v>11310673.050344707</v>
      </c>
      <c r="S46" s="30">
        <v>4527.538383284009</v>
      </c>
      <c r="T46" s="30">
        <v>6786403.8302068245</v>
      </c>
      <c r="U46" s="46">
        <f t="shared" si="0"/>
        <v>7580563.887315027</v>
      </c>
      <c r="V46" s="30">
        <v>8281.669337004541</v>
      </c>
      <c r="W46" s="30">
        <v>4524269.220137884</v>
      </c>
      <c r="X46" s="30">
        <v>162.17093012112048</v>
      </c>
      <c r="Y46" s="30">
        <v>45242.692201378835</v>
      </c>
      <c r="AB46" s="1">
        <v>2034</v>
      </c>
      <c r="AC46" s="1">
        <v>7580563.887315027</v>
      </c>
      <c r="AD46" s="22">
        <f t="shared" si="1"/>
        <v>7580.563887315027</v>
      </c>
    </row>
    <row r="47" spans="16:30" ht="15">
      <c r="P47" s="30">
        <v>2035</v>
      </c>
      <c r="Q47" s="30">
        <v>14153.93717741619</v>
      </c>
      <c r="R47" s="30">
        <v>10759045.016395131</v>
      </c>
      <c r="S47" s="30">
        <v>4306.727730736141</v>
      </c>
      <c r="T47" s="30">
        <v>6455427.009837079</v>
      </c>
      <c r="U47" s="46">
        <f t="shared" si="0"/>
        <v>7210855.423921568</v>
      </c>
      <c r="V47" s="30">
        <v>7877.76755734404</v>
      </c>
      <c r="W47" s="30">
        <v>4303618.006558053</v>
      </c>
      <c r="X47" s="30">
        <v>154.26176052985895</v>
      </c>
      <c r="Y47" s="30">
        <v>43036.18006558053</v>
      </c>
      <c r="AB47" s="1">
        <v>2035</v>
      </c>
      <c r="AC47" s="1">
        <v>7210855.423921568</v>
      </c>
      <c r="AD47" s="22">
        <f t="shared" si="1"/>
        <v>7210.855423921568</v>
      </c>
    </row>
    <row r="48" spans="16:30" ht="15">
      <c r="P48" s="30">
        <v>2036</v>
      </c>
      <c r="Q48" s="30">
        <v>13463.641515692862</v>
      </c>
      <c r="R48" s="30">
        <v>10234320.199122818</v>
      </c>
      <c r="S48" s="30">
        <v>4096.686140789406</v>
      </c>
      <c r="T48" s="30">
        <v>6140592.11947369</v>
      </c>
      <c r="U48" s="46">
        <f t="shared" si="0"/>
        <v>6859177.855054766</v>
      </c>
      <c r="V48" s="30">
        <v>7493.5642999227675</v>
      </c>
      <c r="W48" s="30">
        <v>4093728.079649127</v>
      </c>
      <c r="X48" s="30">
        <v>146.7383256912847</v>
      </c>
      <c r="Y48" s="30">
        <v>40937.28079649127</v>
      </c>
      <c r="AB48" s="1">
        <v>2036</v>
      </c>
      <c r="AC48" s="1">
        <v>6859177.855054766</v>
      </c>
      <c r="AD48" s="22">
        <f t="shared" si="1"/>
        <v>6859.177855054766</v>
      </c>
    </row>
    <row r="49" spans="16:30" ht="15">
      <c r="P49" s="30">
        <v>2037</v>
      </c>
      <c r="Q49" s="30">
        <v>12807.011970656444</v>
      </c>
      <c r="R49" s="30">
        <v>9735186.51316763</v>
      </c>
      <c r="S49" s="30">
        <v>3896.8884000631574</v>
      </c>
      <c r="T49" s="30">
        <v>5841111.907900578</v>
      </c>
      <c r="U49" s="46">
        <f t="shared" si="0"/>
        <v>6524651.803611788</v>
      </c>
      <c r="V49" s="30">
        <v>7128.09885647463</v>
      </c>
      <c r="W49" s="30">
        <v>3894074.6052670525</v>
      </c>
      <c r="X49" s="30">
        <v>139.58181309951908</v>
      </c>
      <c r="Y49" s="30">
        <v>38940.746052670525</v>
      </c>
      <c r="AB49" s="1">
        <v>2037</v>
      </c>
      <c r="AC49" s="1">
        <v>6524651.803611788</v>
      </c>
      <c r="AD49" s="22">
        <f t="shared" si="1"/>
        <v>6524.651803611788</v>
      </c>
    </row>
    <row r="50" spans="16:30" ht="15">
      <c r="P50" s="30">
        <v>2038</v>
      </c>
      <c r="Q50" s="30">
        <v>12182.406626421282</v>
      </c>
      <c r="R50" s="30">
        <v>9260395.864327557</v>
      </c>
      <c r="S50" s="30">
        <v>3706.834910135585</v>
      </c>
      <c r="T50" s="30">
        <v>5556237.518596534</v>
      </c>
      <c r="U50" s="46">
        <f t="shared" si="0"/>
        <v>6206440.780217186</v>
      </c>
      <c r="V50" s="30">
        <v>6780.457373028558</v>
      </c>
      <c r="W50" s="30">
        <v>3704158.345731023</v>
      </c>
      <c r="X50" s="30">
        <v>132.77432774542174</v>
      </c>
      <c r="Y50" s="30">
        <v>37041.583457310226</v>
      </c>
      <c r="AB50" s="1">
        <v>2038</v>
      </c>
      <c r="AC50" s="1">
        <v>6206440.780217186</v>
      </c>
      <c r="AD50" s="22">
        <f t="shared" si="1"/>
        <v>6206.440780217185</v>
      </c>
    </row>
    <row r="51" spans="16:30" ht="15">
      <c r="P51" s="30">
        <v>2039</v>
      </c>
      <c r="Q51" s="30">
        <v>11588.2636442844</v>
      </c>
      <c r="R51" s="30">
        <v>8808761.028673094</v>
      </c>
      <c r="S51" s="30">
        <v>3526.0504382874283</v>
      </c>
      <c r="T51" s="30">
        <v>5285256.617203856</v>
      </c>
      <c r="U51" s="46">
        <f t="shared" si="0"/>
        <v>5903749.091563756</v>
      </c>
      <c r="V51" s="30">
        <v>6449.770564797579</v>
      </c>
      <c r="W51" s="30">
        <v>3523504.411469238</v>
      </c>
      <c r="X51" s="30">
        <v>126.29884736974671</v>
      </c>
      <c r="Y51" s="30">
        <v>35235.04411469238</v>
      </c>
      <c r="AB51" s="1">
        <v>2039</v>
      </c>
      <c r="AC51" s="1">
        <v>5903749.091563756</v>
      </c>
      <c r="AD51" s="22">
        <f t="shared" si="1"/>
        <v>5903.749091563755</v>
      </c>
    </row>
    <row r="52" spans="16:30" ht="15">
      <c r="P52" s="30">
        <v>2040</v>
      </c>
      <c r="Q52" s="30">
        <v>11023.097357315199</v>
      </c>
      <c r="R52" s="30">
        <v>8379152.683869025</v>
      </c>
      <c r="S52" s="30">
        <v>3354.082929172641</v>
      </c>
      <c r="T52" s="30">
        <v>5027491.610321415</v>
      </c>
      <c r="U52" s="46">
        <f t="shared" si="0"/>
        <v>5615819.8507648045</v>
      </c>
      <c r="V52" s="30">
        <v>6135.211542514046</v>
      </c>
      <c r="W52" s="30">
        <v>3351661.07354761</v>
      </c>
      <c r="X52" s="30">
        <v>120.13917989862769</v>
      </c>
      <c r="Y52" s="30">
        <v>33516.6107354761</v>
      </c>
      <c r="AB52" s="1">
        <v>2040</v>
      </c>
      <c r="AC52" s="1">
        <v>5615819.8507648045</v>
      </c>
      <c r="AD52" s="22">
        <f t="shared" si="1"/>
        <v>5615.819850764805</v>
      </c>
    </row>
    <row r="53" spans="16:30" ht="15">
      <c r="P53" s="30">
        <v>2041</v>
      </c>
      <c r="Q53" s="30">
        <v>10485.494555414278</v>
      </c>
      <c r="R53" s="30">
        <v>7970496.585280346</v>
      </c>
      <c r="S53" s="30">
        <v>3190.5023744445602</v>
      </c>
      <c r="T53" s="30">
        <v>4782297.951168207</v>
      </c>
      <c r="U53" s="46">
        <f t="shared" si="0"/>
        <v>5341933.084742691</v>
      </c>
      <c r="V53" s="30">
        <v>5835.993744775775</v>
      </c>
      <c r="W53" s="30">
        <v>3188198.6341121388</v>
      </c>
      <c r="X53" s="30">
        <v>114.27992295495936</v>
      </c>
      <c r="Y53" s="30">
        <v>31881.986341121385</v>
      </c>
      <c r="AB53" s="1">
        <v>2041</v>
      </c>
      <c r="AC53" s="1">
        <v>5341933.084742691</v>
      </c>
      <c r="AD53" s="22">
        <f t="shared" si="1"/>
        <v>5341.933084742692</v>
      </c>
    </row>
    <row r="54" spans="16:30" ht="15">
      <c r="P54" s="30">
        <v>2042</v>
      </c>
      <c r="Q54" s="30">
        <v>9974.110951552091</v>
      </c>
      <c r="R54" s="30">
        <v>7581770.879801129</v>
      </c>
      <c r="S54" s="30">
        <v>3034.8997375110603</v>
      </c>
      <c r="T54" s="30">
        <v>4549062.527880677</v>
      </c>
      <c r="U54" s="46">
        <f t="shared" si="0"/>
        <v>5081403.933921114</v>
      </c>
      <c r="V54" s="30">
        <v>5551.368971232826</v>
      </c>
      <c r="W54" s="30">
        <v>3032708.3519204515</v>
      </c>
      <c r="X54" s="30">
        <v>108.70642534443192</v>
      </c>
      <c r="Y54" s="30">
        <v>30327.083519204516</v>
      </c>
      <c r="AB54" s="1">
        <v>2042</v>
      </c>
      <c r="AC54" s="1">
        <v>5081403.933921114</v>
      </c>
      <c r="AD54" s="22">
        <f t="shared" si="1"/>
        <v>5081.403933921114</v>
      </c>
    </row>
    <row r="55" spans="16:30" ht="15">
      <c r="P55" s="30">
        <v>2043</v>
      </c>
      <c r="Q55" s="30">
        <v>9487.667820351166</v>
      </c>
      <c r="R55" s="30">
        <v>7212003.5506895</v>
      </c>
      <c r="S55" s="30">
        <v>2886.885930730014</v>
      </c>
      <c r="T55" s="30">
        <v>4327202.1304137</v>
      </c>
      <c r="U55" s="46">
        <f t="shared" si="0"/>
        <v>4833580.939719445</v>
      </c>
      <c r="V55" s="30">
        <v>5280.625511696922</v>
      </c>
      <c r="W55" s="30">
        <v>2884801.4202758004</v>
      </c>
      <c r="X55" s="30">
        <v>103.40475041991381</v>
      </c>
      <c r="Y55" s="30">
        <v>28848.014202758</v>
      </c>
      <c r="AB55" s="1">
        <v>2043</v>
      </c>
      <c r="AC55" s="1">
        <v>4833580.939719445</v>
      </c>
      <c r="AD55" s="22">
        <f t="shared" si="1"/>
        <v>4833.580939719445</v>
      </c>
    </row>
    <row r="56" spans="16:30" ht="15">
      <c r="P56" s="30">
        <v>2044</v>
      </c>
      <c r="Q56" s="30">
        <v>9024.948800606586</v>
      </c>
      <c r="R56" s="30">
        <v>6860269.987019481</v>
      </c>
      <c r="S56" s="30">
        <v>2746.09084248752</v>
      </c>
      <c r="T56" s="30">
        <v>4116161.9922116883</v>
      </c>
      <c r="U56" s="46">
        <f t="shared" si="0"/>
        <v>4597844.415566949</v>
      </c>
      <c r="V56" s="30">
        <v>5023.086366495253</v>
      </c>
      <c r="W56" s="30">
        <v>2744107.9948077924</v>
      </c>
      <c r="X56" s="30">
        <v>98.3616412325746</v>
      </c>
      <c r="Y56" s="30">
        <v>27441.079948077924</v>
      </c>
      <c r="AB56" s="1">
        <v>2044</v>
      </c>
      <c r="AC56" s="1">
        <v>4597844.415566949</v>
      </c>
      <c r="AD56" s="22">
        <f t="shared" si="1"/>
        <v>4597.8444155669495</v>
      </c>
    </row>
    <row r="57" spans="16:30" ht="15">
      <c r="P57" s="30">
        <v>2045</v>
      </c>
      <c r="Q57" s="30">
        <v>8584.796853749409</v>
      </c>
      <c r="R57" s="30">
        <v>6525690.67167206</v>
      </c>
      <c r="S57" s="30">
        <v>2612.162411726084</v>
      </c>
      <c r="T57" s="30">
        <v>3915414.403003236</v>
      </c>
      <c r="U57" s="46">
        <f t="shared" si="0"/>
        <v>4373604.89736357</v>
      </c>
      <c r="V57" s="30">
        <v>4778.107553618661</v>
      </c>
      <c r="W57" s="30">
        <v>2610276.2686688243</v>
      </c>
      <c r="X57" s="30">
        <v>93.56448738260762</v>
      </c>
      <c r="Y57" s="30">
        <v>26102.762686688242</v>
      </c>
      <c r="AB57" s="1">
        <v>2045</v>
      </c>
      <c r="AC57" s="1">
        <v>4373604.89736357</v>
      </c>
      <c r="AD57" s="22">
        <f t="shared" si="1"/>
        <v>4373.60489736357</v>
      </c>
    </row>
    <row r="58" spans="16:30" ht="15">
      <c r="P58" s="30">
        <v>2046</v>
      </c>
      <c r="Q58" s="30">
        <v>8166.111370647593</v>
      </c>
      <c r="R58" s="30">
        <v>6207428.982084293</v>
      </c>
      <c r="S58" s="30">
        <v>2484.7657476086006</v>
      </c>
      <c r="T58" s="30">
        <v>3724457.3892505756</v>
      </c>
      <c r="U58" s="46">
        <f t="shared" si="0"/>
        <v>4160301.6695126537</v>
      </c>
      <c r="V58" s="30">
        <v>4545.0764984311945</v>
      </c>
      <c r="W58" s="30">
        <v>2482971.5928337174</v>
      </c>
      <c r="X58" s="30">
        <v>89.00129348666219</v>
      </c>
      <c r="Y58" s="30">
        <v>24829.715928337173</v>
      </c>
      <c r="AB58" s="1">
        <v>2046</v>
      </c>
      <c r="AC58" s="1">
        <v>4160301.6695126537</v>
      </c>
      <c r="AD58" s="22">
        <f t="shared" si="1"/>
        <v>4160.3016695126535</v>
      </c>
    </row>
    <row r="59" spans="16:30" ht="15">
      <c r="P59" s="30">
        <v>2047</v>
      </c>
      <c r="Q59" s="30">
        <v>7767.845419509845</v>
      </c>
      <c r="R59" s="30">
        <v>5904689.098257094</v>
      </c>
      <c r="S59" s="30">
        <v>2363.582292116815</v>
      </c>
      <c r="T59" s="30">
        <v>3542813.458954256</v>
      </c>
      <c r="U59" s="46">
        <f t="shared" si="0"/>
        <v>3957401.3628398804</v>
      </c>
      <c r="V59" s="30">
        <v>4323.4105019144245</v>
      </c>
      <c r="W59" s="30">
        <v>2361875.6393028377</v>
      </c>
      <c r="X59" s="30">
        <v>84.6606491831368</v>
      </c>
      <c r="Y59" s="30">
        <v>23618.756393028376</v>
      </c>
      <c r="AB59" s="1">
        <v>2047</v>
      </c>
      <c r="AC59" s="1">
        <v>3957401.3628398804</v>
      </c>
      <c r="AD59" s="22">
        <f t="shared" si="1"/>
        <v>3957.40136283988</v>
      </c>
    </row>
    <row r="60" spans="16:30" ht="15">
      <c r="P60" s="30">
        <v>2048</v>
      </c>
      <c r="Q60" s="30">
        <v>7389.003128010856</v>
      </c>
      <c r="R60" s="30">
        <v>5616714.012790735</v>
      </c>
      <c r="S60" s="30">
        <v>2248.309023490356</v>
      </c>
      <c r="T60" s="30">
        <v>3370028.4076744406</v>
      </c>
      <c r="U60" s="46">
        <f t="shared" si="0"/>
        <v>3764396.6208925205</v>
      </c>
      <c r="V60" s="30">
        <v>4112.5552836164015</v>
      </c>
      <c r="W60" s="30">
        <v>2246685.605116294</v>
      </c>
      <c r="X60" s="30">
        <v>80.53170060033206</v>
      </c>
      <c r="Y60" s="30">
        <v>22466.85605116294</v>
      </c>
      <c r="AB60" s="1">
        <v>2048</v>
      </c>
      <c r="AC60" s="1">
        <v>3764396.6208925205</v>
      </c>
      <c r="AD60" s="22">
        <f t="shared" si="1"/>
        <v>3764.3966208925203</v>
      </c>
    </row>
    <row r="61" spans="16:30" ht="15">
      <c r="P61" s="30">
        <v>2049</v>
      </c>
      <c r="Q61" s="30">
        <v>7028.637193091745</v>
      </c>
      <c r="R61" s="30">
        <v>5342783.637972028</v>
      </c>
      <c r="S61" s="30">
        <v>2138.6576985144943</v>
      </c>
      <c r="T61" s="30">
        <v>3205670.1827832167</v>
      </c>
      <c r="U61" s="46">
        <f t="shared" si="0"/>
        <v>3580804.8312840257</v>
      </c>
      <c r="V61" s="30">
        <v>3911.983595661801</v>
      </c>
      <c r="W61" s="30">
        <v>2137113.4551888113</v>
      </c>
      <c r="X61" s="30">
        <v>76.60412321611769</v>
      </c>
      <c r="Y61" s="30">
        <v>21371.134551888113</v>
      </c>
      <c r="AB61" s="1">
        <v>2049</v>
      </c>
      <c r="AC61" s="1">
        <v>3580804.8312840257</v>
      </c>
      <c r="AD61" s="22">
        <f t="shared" si="1"/>
        <v>3580.8048312840256</v>
      </c>
    </row>
    <row r="62" spans="16:30" ht="15">
      <c r="P62" s="30">
        <v>2050</v>
      </c>
      <c r="Q62" s="30">
        <v>6685.846512208973</v>
      </c>
      <c r="R62" s="30">
        <v>5082213.005179962</v>
      </c>
      <c r="S62" s="30">
        <v>2034.3541317619638</v>
      </c>
      <c r="T62" s="30">
        <v>3049327.8031079774</v>
      </c>
      <c r="U62" s="46">
        <f t="shared" si="0"/>
        <v>3406166.9189116796</v>
      </c>
      <c r="V62" s="30">
        <v>3721.193904357608</v>
      </c>
      <c r="W62" s="30">
        <v>2032885.2020719852</v>
      </c>
      <c r="X62" s="30">
        <v>72.8680960412494</v>
      </c>
      <c r="Y62" s="30">
        <v>20328.85202071985</v>
      </c>
      <c r="AB62" s="1">
        <v>2050</v>
      </c>
      <c r="AC62" s="1">
        <v>3406166.9189116796</v>
      </c>
      <c r="AD62" s="22">
        <f t="shared" si="1"/>
        <v>3406.1669189116797</v>
      </c>
    </row>
    <row r="63" spans="16:30" ht="15">
      <c r="P63" s="30">
        <v>2051</v>
      </c>
      <c r="Q63" s="30">
        <v>6359.773930108648</v>
      </c>
      <c r="R63" s="30">
        <v>4834350.55210738</v>
      </c>
      <c r="S63" s="30">
        <v>1935.1375099865825</v>
      </c>
      <c r="T63" s="30">
        <v>2900610.331264428</v>
      </c>
      <c r="U63" s="46">
        <f t="shared" si="0"/>
        <v>3240046.198029727</v>
      </c>
      <c r="V63" s="30">
        <v>3539.7091360976524</v>
      </c>
      <c r="W63" s="30">
        <v>1933740.2208429521</v>
      </c>
      <c r="X63" s="30">
        <v>69.31427706178043</v>
      </c>
      <c r="Y63" s="30">
        <v>19337.40220842952</v>
      </c>
      <c r="AB63" s="1">
        <v>2051</v>
      </c>
      <c r="AC63" s="1">
        <v>3240046.198029727</v>
      </c>
      <c r="AD63" s="22">
        <f t="shared" si="1"/>
        <v>3240.0461980297273</v>
      </c>
    </row>
    <row r="64" spans="16:30" ht="15">
      <c r="P64" s="30">
        <v>2052</v>
      </c>
      <c r="Q64" s="30">
        <v>6049.604095491892</v>
      </c>
      <c r="R64" s="30">
        <v>4598576.493515812</v>
      </c>
      <c r="S64" s="30">
        <v>1840.7597399542815</v>
      </c>
      <c r="T64" s="30">
        <v>2759145.896109487</v>
      </c>
      <c r="U64" s="46">
        <f t="shared" si="0"/>
        <v>3082027.2803075435</v>
      </c>
      <c r="V64" s="30">
        <v>3367.075484430089</v>
      </c>
      <c r="W64" s="30">
        <v>1839430.597406325</v>
      </c>
      <c r="X64" s="30">
        <v>65.93377987916044</v>
      </c>
      <c r="Y64" s="30">
        <v>18394.30597406325</v>
      </c>
      <c r="AB64" s="1">
        <v>2052</v>
      </c>
      <c r="AC64" s="1">
        <v>3082027.2803075435</v>
      </c>
      <c r="AD64" s="22">
        <f t="shared" si="1"/>
        <v>3082.0272803075436</v>
      </c>
    </row>
    <row r="65" spans="16:30" ht="15">
      <c r="P65" s="30">
        <v>2053</v>
      </c>
      <c r="Q65" s="30">
        <v>5754.561422211917</v>
      </c>
      <c r="R65" s="30">
        <v>4374301.271449558</v>
      </c>
      <c r="S65" s="30">
        <v>1750.9848280807955</v>
      </c>
      <c r="T65" s="30">
        <v>2624580.762869735</v>
      </c>
      <c r="U65" s="46">
        <f t="shared" si="0"/>
        <v>2931715.036142446</v>
      </c>
      <c r="V65" s="30">
        <v>3202.8612753048974</v>
      </c>
      <c r="W65" s="30">
        <v>1749720.5085798234</v>
      </c>
      <c r="X65" s="30">
        <v>62.718151489610555</v>
      </c>
      <c r="Y65" s="30">
        <v>17497.205085798232</v>
      </c>
      <c r="AB65" s="1">
        <v>2053</v>
      </c>
      <c r="AC65" s="1">
        <v>2931715.036142446</v>
      </c>
      <c r="AD65" s="22">
        <f t="shared" si="1"/>
        <v>2931.715036142446</v>
      </c>
    </row>
    <row r="66" spans="16:30" ht="15">
      <c r="P66" s="30">
        <v>2054</v>
      </c>
      <c r="Q66" s="30">
        <v>5473.908149904651</v>
      </c>
      <c r="R66" s="30">
        <v>4160964.0810337043</v>
      </c>
      <c r="S66" s="30">
        <v>1665.5882903247766</v>
      </c>
      <c r="T66" s="30">
        <v>2496578.4486202225</v>
      </c>
      <c r="U66" s="46">
        <f t="shared" si="0"/>
        <v>2788733.606629869</v>
      </c>
      <c r="V66" s="30">
        <v>3046.6558876639</v>
      </c>
      <c r="W66" s="30">
        <v>1664385.6324134818</v>
      </c>
      <c r="X66" s="30">
        <v>59.65935114721084</v>
      </c>
      <c r="Y66" s="30">
        <v>16643.856324134817</v>
      </c>
      <c r="AB66" s="1">
        <v>2054</v>
      </c>
      <c r="AC66" s="1">
        <v>2788733.606629869</v>
      </c>
      <c r="AD66" s="22">
        <f t="shared" si="1"/>
        <v>2788.733606629869</v>
      </c>
    </row>
    <row r="67" spans="16:30" ht="15">
      <c r="P67" s="30">
        <v>2055</v>
      </c>
      <c r="Q67" s="30">
        <v>5206.942499203569</v>
      </c>
      <c r="R67" s="30">
        <v>3958031.468169833</v>
      </c>
      <c r="S67" s="30">
        <v>1584.3565908607654</v>
      </c>
      <c r="T67" s="30">
        <v>2374818.8809018997</v>
      </c>
      <c r="U67" s="46">
        <f t="shared" si="0"/>
        <v>2652725.4637203305</v>
      </c>
      <c r="V67" s="30">
        <v>2898.068726674244</v>
      </c>
      <c r="W67" s="30">
        <v>1583212.5872679332</v>
      </c>
      <c r="X67" s="30">
        <v>56.749730257847375</v>
      </c>
      <c r="Y67" s="30">
        <v>15832.125872679331</v>
      </c>
      <c r="AB67" s="1">
        <v>2055</v>
      </c>
      <c r="AC67" s="1">
        <v>2652725.4637203305</v>
      </c>
      <c r="AD67" s="22">
        <f t="shared" si="1"/>
        <v>2652.7254637203305</v>
      </c>
    </row>
    <row r="68" spans="16:30" ht="15">
      <c r="P68" s="30">
        <v>2056</v>
      </c>
      <c r="Q68" s="30">
        <v>4952.996916925721</v>
      </c>
      <c r="R68" s="30">
        <v>3764995.995622906</v>
      </c>
      <c r="S68" s="30">
        <v>1507.0866081283991</v>
      </c>
      <c r="T68" s="30">
        <v>2258997.5973737435</v>
      </c>
      <c r="U68" s="46">
        <f t="shared" si="0"/>
        <v>2523350.5162130794</v>
      </c>
      <c r="V68" s="30">
        <v>2756.728247037858</v>
      </c>
      <c r="W68" s="30">
        <v>1505998.3982491626</v>
      </c>
      <c r="X68" s="30">
        <v>53.98201325374291</v>
      </c>
      <c r="Y68" s="30">
        <v>15059.983982491625</v>
      </c>
      <c r="AB68" s="1">
        <v>2056</v>
      </c>
      <c r="AC68" s="1">
        <v>2523350.5162130794</v>
      </c>
      <c r="AD68" s="22">
        <f t="shared" si="1"/>
        <v>2523.3505162130796</v>
      </c>
    </row>
    <row r="69" spans="16:30" ht="15">
      <c r="P69" s="30">
        <v>2057</v>
      </c>
      <c r="Q69" s="30">
        <v>4711.436406841065</v>
      </c>
      <c r="R69" s="30">
        <v>3581374.9741638703</v>
      </c>
      <c r="S69" s="30">
        <v>1433.5851269227103</v>
      </c>
      <c r="T69" s="30">
        <v>2148824.984498322</v>
      </c>
      <c r="U69" s="46">
        <f t="shared" si="0"/>
        <v>2400285.2593509476</v>
      </c>
      <c r="V69" s="30">
        <v>2622.281023934684</v>
      </c>
      <c r="W69" s="30">
        <v>1432549.989665548</v>
      </c>
      <c r="X69" s="30">
        <v>51.34927940074779</v>
      </c>
      <c r="Y69" s="30">
        <v>14325.499896655481</v>
      </c>
      <c r="AB69" s="1">
        <v>2057</v>
      </c>
      <c r="AC69" s="1">
        <v>2400285.2593509476</v>
      </c>
      <c r="AD69" s="22">
        <f t="shared" si="1"/>
        <v>2400.2852593509474</v>
      </c>
    </row>
    <row r="70" spans="16:30" ht="15">
      <c r="P70" s="30">
        <v>2058</v>
      </c>
      <c r="Q70" s="30">
        <v>4481.656941851138</v>
      </c>
      <c r="R70" s="30">
        <v>3406709.255595158</v>
      </c>
      <c r="S70" s="30">
        <v>1363.668355255473</v>
      </c>
      <c r="T70" s="30">
        <v>2044025.5533570948</v>
      </c>
      <c r="U70" s="46">
        <f t="shared" si="0"/>
        <v>2283221.9658899494</v>
      </c>
      <c r="V70" s="30">
        <v>2494.390869276533</v>
      </c>
      <c r="W70" s="30">
        <v>1362683.7022380633</v>
      </c>
      <c r="X70" s="30">
        <v>48.8449454928997</v>
      </c>
      <c r="Y70" s="30">
        <v>13626.837022380632</v>
      </c>
      <c r="AB70" s="1">
        <v>2058</v>
      </c>
      <c r="AC70" s="1">
        <v>2283221.9658899494</v>
      </c>
      <c r="AD70" s="22">
        <f t="shared" si="1"/>
        <v>2283.2219658899494</v>
      </c>
    </row>
    <row r="71" spans="16:30" ht="15">
      <c r="P71" s="30">
        <v>2059</v>
      </c>
      <c r="Q71" s="30">
        <v>4263.083953606687</v>
      </c>
      <c r="R71" s="30">
        <v>3240562.084641037</v>
      </c>
      <c r="S71" s="30">
        <v>1297.1614647794984</v>
      </c>
      <c r="T71" s="30">
        <v>1944337.2507846223</v>
      </c>
      <c r="U71" s="46">
        <f aca="true" t="shared" si="2" ref="U71:U134">T71*$E$18</f>
        <v>2171867.916620885</v>
      </c>
      <c r="V71" s="30">
        <v>2372.7379910617515</v>
      </c>
      <c r="W71" s="30">
        <v>1296224.833856415</v>
      </c>
      <c r="X71" s="30">
        <v>46.46274939097971</v>
      </c>
      <c r="Y71" s="30">
        <v>12962.24833856415</v>
      </c>
      <c r="AB71" s="1">
        <v>2059</v>
      </c>
      <c r="AC71" s="1">
        <v>2171867.916620885</v>
      </c>
      <c r="AD71" s="22">
        <f aca="true" t="shared" si="3" ref="AD71:AD134">AC71/1000</f>
        <v>2171.867916620885</v>
      </c>
    </row>
    <row r="72" spans="16:30" ht="15">
      <c r="P72" s="30">
        <v>2060</v>
      </c>
      <c r="Q72" s="30">
        <v>4055.1708957875167</v>
      </c>
      <c r="R72" s="30">
        <v>3082518.0068319277</v>
      </c>
      <c r="S72" s="30">
        <v>1233.8981536267054</v>
      </c>
      <c r="T72" s="30">
        <v>1849510.8040991565</v>
      </c>
      <c r="U72" s="46">
        <f t="shared" si="2"/>
        <v>2065944.668418849</v>
      </c>
      <c r="V72" s="30">
        <v>2257.01819372865</v>
      </c>
      <c r="W72" s="30">
        <v>1233007.2027327712</v>
      </c>
      <c r="X72" s="30">
        <v>44.19673436390253</v>
      </c>
      <c r="Y72" s="30">
        <v>12330.072027327711</v>
      </c>
      <c r="AB72" s="1">
        <v>2060</v>
      </c>
      <c r="AC72" s="1">
        <v>2065944.668418849</v>
      </c>
      <c r="AD72" s="22">
        <f t="shared" si="3"/>
        <v>2065.944668418849</v>
      </c>
    </row>
    <row r="73" spans="16:30" ht="15">
      <c r="P73" s="30">
        <v>2061</v>
      </c>
      <c r="Q73" s="30">
        <v>3857.3978774520056</v>
      </c>
      <c r="R73" s="30">
        <v>2932181.829651823</v>
      </c>
      <c r="S73" s="30">
        <v>1173.7202305668247</v>
      </c>
      <c r="T73" s="30">
        <v>1759309.0977910936</v>
      </c>
      <c r="U73" s="46">
        <f t="shared" si="2"/>
        <v>1965187.3579903801</v>
      </c>
      <c r="V73" s="30">
        <v>2146.9421175081447</v>
      </c>
      <c r="W73" s="30">
        <v>1172872.7318607292</v>
      </c>
      <c r="X73" s="30">
        <v>42.04123419378593</v>
      </c>
      <c r="Y73" s="30">
        <v>11728.727318607293</v>
      </c>
      <c r="AB73" s="1">
        <v>2061</v>
      </c>
      <c r="AC73" s="1">
        <v>1965187.3579903801</v>
      </c>
      <c r="AD73" s="22">
        <f t="shared" si="3"/>
        <v>1965.1873579903802</v>
      </c>
    </row>
    <row r="74" spans="16:30" ht="15">
      <c r="P74" s="30">
        <v>2062</v>
      </c>
      <c r="Q74" s="30">
        <v>3669.270363038947</v>
      </c>
      <c r="R74" s="30">
        <v>2789177.634351154</v>
      </c>
      <c r="S74" s="30">
        <v>1116.4772194469258</v>
      </c>
      <c r="T74" s="30">
        <v>1673506.5806106923</v>
      </c>
      <c r="U74" s="46">
        <f t="shared" si="2"/>
        <v>1869344.0395772678</v>
      </c>
      <c r="V74" s="30">
        <v>2042.234514873617</v>
      </c>
      <c r="W74" s="30">
        <v>1115671.0537404616</v>
      </c>
      <c r="X74" s="30">
        <v>39.99085900745473</v>
      </c>
      <c r="Y74" s="30">
        <v>11156.710537404615</v>
      </c>
      <c r="AB74" s="1">
        <v>2062</v>
      </c>
      <c r="AC74" s="1">
        <v>1869344.0395772678</v>
      </c>
      <c r="AD74" s="22">
        <f t="shared" si="3"/>
        <v>1869.3440395772677</v>
      </c>
    </row>
    <row r="75" spans="16:30" ht="15">
      <c r="P75" s="30">
        <v>2063</v>
      </c>
      <c r="Q75" s="30">
        <v>3490.317935771064</v>
      </c>
      <c r="R75" s="30">
        <v>2653147.835954112</v>
      </c>
      <c r="S75" s="30">
        <v>1062.025982922657</v>
      </c>
      <c r="T75" s="30">
        <v>1591888.701572467</v>
      </c>
      <c r="U75" s="46">
        <f t="shared" si="2"/>
        <v>1778175.054960925</v>
      </c>
      <c r="V75" s="30">
        <v>1942.633562278726</v>
      </c>
      <c r="W75" s="30">
        <v>1061259.134381645</v>
      </c>
      <c r="X75" s="30">
        <v>38.040481798950374</v>
      </c>
      <c r="Y75" s="30">
        <v>10612.591343816448</v>
      </c>
      <c r="AB75" s="1">
        <v>2063</v>
      </c>
      <c r="AC75" s="1">
        <v>1778175.054960925</v>
      </c>
      <c r="AD75" s="22">
        <f t="shared" si="3"/>
        <v>1778.1750549609249</v>
      </c>
    </row>
    <row r="76" spans="16:30" ht="15">
      <c r="P76" s="30">
        <v>2064</v>
      </c>
      <c r="Q76" s="30">
        <v>3320.0931213680283</v>
      </c>
      <c r="R76" s="30">
        <v>2523752.289109944</v>
      </c>
      <c r="S76" s="30">
        <v>1010.2303645403238</v>
      </c>
      <c r="T76" s="30">
        <v>1514251.3734659662</v>
      </c>
      <c r="U76" s="46">
        <f t="shared" si="2"/>
        <v>1691452.4341920055</v>
      </c>
      <c r="V76" s="30">
        <v>1847.890205462164</v>
      </c>
      <c r="W76" s="30">
        <v>1009500.9156439776</v>
      </c>
      <c r="X76" s="30">
        <v>36.18522560934544</v>
      </c>
      <c r="Y76" s="30">
        <v>10095.009156439775</v>
      </c>
      <c r="AB76" s="1">
        <v>2064</v>
      </c>
      <c r="AC76" s="1">
        <v>1691452.4341920055</v>
      </c>
      <c r="AD76" s="22">
        <f t="shared" si="3"/>
        <v>1691.4524341920055</v>
      </c>
    </row>
    <row r="77" spans="16:30" ht="15">
      <c r="P77" s="30">
        <v>2065</v>
      </c>
      <c r="Q77" s="30">
        <v>3158.170269127689</v>
      </c>
      <c r="R77" s="30">
        <v>2400667.4375524116</v>
      </c>
      <c r="S77" s="30">
        <v>960.9608482748389</v>
      </c>
      <c r="T77" s="30">
        <v>1440400.462531447</v>
      </c>
      <c r="U77" s="46">
        <f t="shared" si="2"/>
        <v>1608959.3255467934</v>
      </c>
      <c r="V77" s="30">
        <v>1757.7675366822805</v>
      </c>
      <c r="W77" s="30">
        <v>960266.9750209647</v>
      </c>
      <c r="X77" s="30">
        <v>34.420451331806156</v>
      </c>
      <c r="Y77" s="30">
        <v>9602.669750209647</v>
      </c>
      <c r="AB77" s="1">
        <v>2065</v>
      </c>
      <c r="AC77" s="1">
        <v>1608959.3255467934</v>
      </c>
      <c r="AD77" s="22">
        <f t="shared" si="3"/>
        <v>1608.9593255467935</v>
      </c>
    </row>
    <row r="78" spans="16:30" ht="15">
      <c r="P78" s="30">
        <v>2066</v>
      </c>
      <c r="Q78" s="30">
        <v>3004.144487577596</v>
      </c>
      <c r="R78" s="30">
        <v>2283585.5050405837</v>
      </c>
      <c r="S78" s="30">
        <v>914.0942346721927</v>
      </c>
      <c r="T78" s="30">
        <v>1370151.3030243502</v>
      </c>
      <c r="U78" s="46">
        <f t="shared" si="2"/>
        <v>1530489.453284933</v>
      </c>
      <c r="V78" s="30">
        <v>1672.040202324323</v>
      </c>
      <c r="W78" s="30">
        <v>913434.2020162336</v>
      </c>
      <c r="X78" s="30">
        <v>32.7417461114088</v>
      </c>
      <c r="Y78" s="30">
        <v>9134.342020162336</v>
      </c>
      <c r="AB78" s="1">
        <v>2066</v>
      </c>
      <c r="AC78" s="1">
        <v>1530489.453284933</v>
      </c>
      <c r="AD78" s="22">
        <f t="shared" si="3"/>
        <v>1530.489453284933</v>
      </c>
    </row>
    <row r="79" spans="16:30" ht="15">
      <c r="P79" s="30">
        <v>2067</v>
      </c>
      <c r="Q79" s="30">
        <v>2857.6306320354292</v>
      </c>
      <c r="R79" s="30">
        <v>2172213.725757927</v>
      </c>
      <c r="S79" s="30">
        <v>869.5133327866506</v>
      </c>
      <c r="T79" s="30">
        <v>1303328.2354547563</v>
      </c>
      <c r="U79" s="46">
        <f t="shared" si="2"/>
        <v>1455846.6018526393</v>
      </c>
      <c r="V79" s="30">
        <v>1590.4938393990235</v>
      </c>
      <c r="W79" s="30">
        <v>868885.490303171</v>
      </c>
      <c r="X79" s="30">
        <v>31.14491231070389</v>
      </c>
      <c r="Y79" s="30">
        <v>8688.85490303171</v>
      </c>
      <c r="AB79" s="1">
        <v>2067</v>
      </c>
      <c r="AC79" s="1">
        <v>1455846.6018526393</v>
      </c>
      <c r="AD79" s="22">
        <f t="shared" si="3"/>
        <v>1455.8466018526394</v>
      </c>
    </row>
    <row r="80" spans="16:30" ht="15">
      <c r="P80" s="30">
        <v>2068</v>
      </c>
      <c r="Q80" s="30">
        <v>2718.2623415466737</v>
      </c>
      <c r="R80" s="30">
        <v>2066273.6122452652</v>
      </c>
      <c r="S80" s="30">
        <v>827.1066671423436</v>
      </c>
      <c r="T80" s="30">
        <v>1239764.167347159</v>
      </c>
      <c r="U80" s="46">
        <f t="shared" si="2"/>
        <v>1384844.1252416065</v>
      </c>
      <c r="V80" s="30">
        <v>1512.9245395234643</v>
      </c>
      <c r="W80" s="30">
        <v>826509.444898106</v>
      </c>
      <c r="X80" s="30">
        <v>29.625957013436068</v>
      </c>
      <c r="Y80" s="30">
        <v>8265.09444898106</v>
      </c>
      <c r="AB80" s="1">
        <v>2068</v>
      </c>
      <c r="AC80" s="1">
        <v>1384844.1252416065</v>
      </c>
      <c r="AD80" s="22">
        <f t="shared" si="3"/>
        <v>1384.8441252416064</v>
      </c>
    </row>
    <row r="81" spans="16:30" ht="15">
      <c r="P81" s="30">
        <v>2069</v>
      </c>
      <c r="Q81" s="30">
        <v>2585.6911227914056</v>
      </c>
      <c r="R81" s="30">
        <v>1965500.2590370749</v>
      </c>
      <c r="S81" s="30">
        <v>786.768198986515</v>
      </c>
      <c r="T81" s="30">
        <v>1179300.155422245</v>
      </c>
      <c r="U81" s="46">
        <f t="shared" si="2"/>
        <v>1317304.4802767679</v>
      </c>
      <c r="V81" s="30">
        <v>1439.1383390439125</v>
      </c>
      <c r="W81" s="30">
        <v>786200.1036148301</v>
      </c>
      <c r="X81" s="30">
        <v>28.18108204017368</v>
      </c>
      <c r="Y81" s="30">
        <v>7862.0010361483</v>
      </c>
      <c r="AB81" s="1">
        <v>2069</v>
      </c>
      <c r="AC81" s="1">
        <v>1317304.4802767679</v>
      </c>
      <c r="AD81" s="22">
        <f t="shared" si="3"/>
        <v>1317.304480276768</v>
      </c>
    </row>
    <row r="82" spans="16:30" ht="15">
      <c r="P82" s="30">
        <v>2070</v>
      </c>
      <c r="Q82" s="30">
        <v>2459.585478669473</v>
      </c>
      <c r="R82" s="30">
        <v>1869641.6802598408</v>
      </c>
      <c r="S82" s="30">
        <v>748.3970611374059</v>
      </c>
      <c r="T82" s="30">
        <v>1121785.0081559045</v>
      </c>
      <c r="U82" s="46">
        <f t="shared" si="2"/>
        <v>1253058.782665882</v>
      </c>
      <c r="V82" s="30">
        <v>1368.9507340256544</v>
      </c>
      <c r="W82" s="30">
        <v>747856.6721039364</v>
      </c>
      <c r="X82" s="30">
        <v>26.806674450881815</v>
      </c>
      <c r="Y82" s="30">
        <v>7478.566721039364</v>
      </c>
      <c r="AB82" s="1">
        <v>2070</v>
      </c>
      <c r="AC82" s="1">
        <v>1253058.782665882</v>
      </c>
      <c r="AD82" s="22">
        <f t="shared" si="3"/>
        <v>1253.058782665882</v>
      </c>
    </row>
    <row r="83" spans="16:30" ht="15">
      <c r="P83" s="30">
        <v>2071</v>
      </c>
      <c r="Q83" s="30">
        <v>2339.6300793850764</v>
      </c>
      <c r="R83" s="30">
        <v>1778458.1795361165</v>
      </c>
      <c r="S83" s="30">
        <v>711.8973057637603</v>
      </c>
      <c r="T83" s="30">
        <v>1067074.9077216699</v>
      </c>
      <c r="U83" s="46">
        <f t="shared" si="2"/>
        <v>1191946.3847008324</v>
      </c>
      <c r="V83" s="30">
        <v>1302.1862188970533</v>
      </c>
      <c r="W83" s="30">
        <v>711383.2718144467</v>
      </c>
      <c r="X83" s="30">
        <v>25.499297510690305</v>
      </c>
      <c r="Y83" s="30">
        <v>7113.8327181444665</v>
      </c>
      <c r="AB83" s="1">
        <v>2071</v>
      </c>
      <c r="AC83" s="1">
        <v>1191946.3847008324</v>
      </c>
      <c r="AD83" s="22">
        <f t="shared" si="3"/>
        <v>1191.9463847008324</v>
      </c>
    </row>
    <row r="84" spans="16:30" ht="15">
      <c r="P84" s="30">
        <v>2072</v>
      </c>
      <c r="Q84" s="30">
        <v>2225.5249739580263</v>
      </c>
      <c r="R84" s="30">
        <v>1691721.7506187276</v>
      </c>
      <c r="S84" s="30">
        <v>677.1776644652706</v>
      </c>
      <c r="T84" s="30">
        <v>1015033.0503712365</v>
      </c>
      <c r="U84" s="46">
        <f t="shared" si="2"/>
        <v>1133814.4735546794</v>
      </c>
      <c r="V84" s="30">
        <v>1238.6778475942046</v>
      </c>
      <c r="W84" s="30">
        <v>676688.7002474911</v>
      </c>
      <c r="X84" s="30">
        <v>24.255682096266426</v>
      </c>
      <c r="Y84" s="30">
        <v>6766.88700247491</v>
      </c>
      <c r="AB84" s="1">
        <v>2072</v>
      </c>
      <c r="AC84" s="1">
        <v>1133814.4735546794</v>
      </c>
      <c r="AD84" s="22">
        <f t="shared" si="3"/>
        <v>1133.8144735546794</v>
      </c>
    </row>
    <row r="85" spans="16:30" ht="15">
      <c r="P85" s="30">
        <v>2073</v>
      </c>
      <c r="Q85" s="30">
        <v>2116.98484019006</v>
      </c>
      <c r="R85" s="30">
        <v>1609215.5072563929</v>
      </c>
      <c r="S85" s="30">
        <v>644.151320054037</v>
      </c>
      <c r="T85" s="30">
        <v>965529.3043538356</v>
      </c>
      <c r="U85" s="46">
        <f t="shared" si="2"/>
        <v>1078517.6891699978</v>
      </c>
      <c r="V85" s="30">
        <v>1178.2668161088186</v>
      </c>
      <c r="W85" s="30">
        <v>643686.2029025572</v>
      </c>
      <c r="X85" s="30">
        <v>23.072718521303788</v>
      </c>
      <c r="Y85" s="30">
        <v>6436.862029025571</v>
      </c>
      <c r="AB85" s="1">
        <v>2073</v>
      </c>
      <c r="AC85" s="1">
        <v>1078517.6891699978</v>
      </c>
      <c r="AD85" s="22">
        <f t="shared" si="3"/>
        <v>1078.5176891699978</v>
      </c>
    </row>
    <row r="86" spans="16:30" ht="15">
      <c r="P86" s="30">
        <v>2074</v>
      </c>
      <c r="Q86" s="30">
        <v>2013.7382712107262</v>
      </c>
      <c r="R86" s="30">
        <v>1530733.140865123</v>
      </c>
      <c r="S86" s="30">
        <v>612.7356894663767</v>
      </c>
      <c r="T86" s="30">
        <v>918439.8845190736</v>
      </c>
      <c r="U86" s="46">
        <f t="shared" si="2"/>
        <v>1025917.7607830167</v>
      </c>
      <c r="V86" s="30">
        <v>1120.8020653954798</v>
      </c>
      <c r="W86" s="30">
        <v>612293.2563460491</v>
      </c>
      <c r="X86" s="30">
        <v>21.94744876068676</v>
      </c>
      <c r="Y86" s="30">
        <v>6122.932563460491</v>
      </c>
      <c r="AB86" s="1">
        <v>2074</v>
      </c>
      <c r="AC86" s="1">
        <v>1025917.7607830167</v>
      </c>
      <c r="AD86" s="22">
        <f t="shared" si="3"/>
        <v>1025.9177607830168</v>
      </c>
    </row>
    <row r="87" spans="16:30" ht="15">
      <c r="P87" s="30">
        <v>2075</v>
      </c>
      <c r="Q87" s="30">
        <v>1915.527096818842</v>
      </c>
      <c r="R87" s="30">
        <v>1456078.4046493014</v>
      </c>
      <c r="S87" s="30">
        <v>582.8522172621498</v>
      </c>
      <c r="T87" s="30">
        <v>873647.0427895808</v>
      </c>
      <c r="U87" s="46">
        <f t="shared" si="2"/>
        <v>975883.1611746904</v>
      </c>
      <c r="V87" s="30">
        <v>1066.1399036453543</v>
      </c>
      <c r="W87" s="30">
        <v>582431.3618597205</v>
      </c>
      <c r="X87" s="30">
        <v>20.87705905388698</v>
      </c>
      <c r="Y87" s="30">
        <v>5824.313618597205</v>
      </c>
      <c r="AB87" s="1">
        <v>2075</v>
      </c>
      <c r="AC87" s="1">
        <v>975883.1611746904</v>
      </c>
      <c r="AD87" s="22">
        <f t="shared" si="3"/>
        <v>975.8831611746904</v>
      </c>
    </row>
    <row r="88" spans="16:30" ht="15">
      <c r="P88" s="30">
        <v>2076</v>
      </c>
      <c r="Q88" s="30">
        <v>1822.1057379225106</v>
      </c>
      <c r="R88" s="30">
        <v>1385064.6228824728</v>
      </c>
      <c r="S88" s="30">
        <v>554.4261791952399</v>
      </c>
      <c r="T88" s="30">
        <v>831038.7737294836</v>
      </c>
      <c r="U88" s="46">
        <f t="shared" si="2"/>
        <v>928288.7777841382</v>
      </c>
      <c r="V88" s="30">
        <v>1014.1436469818169</v>
      </c>
      <c r="W88" s="30">
        <v>554025.8491529891</v>
      </c>
      <c r="X88" s="30">
        <v>19.858872869096334</v>
      </c>
      <c r="Y88" s="30">
        <v>5540.258491529891</v>
      </c>
      <c r="AB88" s="1">
        <v>2076</v>
      </c>
      <c r="AC88" s="1">
        <v>928288.7777841382</v>
      </c>
      <c r="AD88" s="22">
        <f t="shared" si="3"/>
        <v>928.2887777841382</v>
      </c>
    </row>
    <row r="89" spans="16:30" ht="15">
      <c r="P89" s="30">
        <v>2077</v>
      </c>
      <c r="Q89" s="30">
        <v>1733.2405924634793</v>
      </c>
      <c r="R89" s="30">
        <v>1317514.2241207934</v>
      </c>
      <c r="S89" s="30">
        <v>527.386495364018</v>
      </c>
      <c r="T89" s="30">
        <v>790508.534472476</v>
      </c>
      <c r="U89" s="46">
        <f t="shared" si="2"/>
        <v>883015.5998620773</v>
      </c>
      <c r="V89" s="30">
        <v>964.6832776795692</v>
      </c>
      <c r="W89" s="30">
        <v>527005.6896483174</v>
      </c>
      <c r="X89" s="30">
        <v>18.890344210503354</v>
      </c>
      <c r="Y89" s="30">
        <v>5270.056896483174</v>
      </c>
      <c r="AB89" s="1">
        <v>2077</v>
      </c>
      <c r="AC89" s="1">
        <v>883015.5998620773</v>
      </c>
      <c r="AD89" s="22">
        <f t="shared" si="3"/>
        <v>883.0155998620772</v>
      </c>
    </row>
    <row r="90" spans="16:30" ht="15">
      <c r="P90" s="30">
        <v>2078</v>
      </c>
      <c r="Q90" s="30">
        <v>1648.7094512903113</v>
      </c>
      <c r="R90" s="30">
        <v>1253258.2971819267</v>
      </c>
      <c r="S90" s="30">
        <v>501.66555247456307</v>
      </c>
      <c r="T90" s="30">
        <v>751954.9783091559</v>
      </c>
      <c r="U90" s="46">
        <f t="shared" si="2"/>
        <v>839950.4208819562</v>
      </c>
      <c r="V90" s="30">
        <v>917.6351190525988</v>
      </c>
      <c r="W90" s="30">
        <v>501303.31887277064</v>
      </c>
      <c r="X90" s="30">
        <v>17.969051251977493</v>
      </c>
      <c r="Y90" s="30">
        <v>5013.033188727706</v>
      </c>
      <c r="AB90" s="1">
        <v>2078</v>
      </c>
      <c r="AC90" s="1">
        <v>839950.4208819562</v>
      </c>
      <c r="AD90" s="22">
        <f t="shared" si="3"/>
        <v>839.9504208819562</v>
      </c>
    </row>
    <row r="91" spans="16:30" ht="15">
      <c r="P91" s="30">
        <v>2079</v>
      </c>
      <c r="Q91" s="30">
        <v>1568.3009425197708</v>
      </c>
      <c r="R91" s="30">
        <v>1192136.168779109</v>
      </c>
      <c r="S91" s="30">
        <v>477.19903477221135</v>
      </c>
      <c r="T91" s="30">
        <v>715281.7012674653</v>
      </c>
      <c r="U91" s="46">
        <f t="shared" si="2"/>
        <v>798985.5554646757</v>
      </c>
      <c r="V91" s="30">
        <v>872.8815261980477</v>
      </c>
      <c r="W91" s="30">
        <v>476854.46751164354</v>
      </c>
      <c r="X91" s="30">
        <v>17.092690281242387</v>
      </c>
      <c r="Y91" s="30">
        <v>4768.544675116435</v>
      </c>
      <c r="AB91" s="1">
        <v>2079</v>
      </c>
      <c r="AC91" s="1">
        <v>798985.5554646757</v>
      </c>
      <c r="AD91" s="22">
        <f t="shared" si="3"/>
        <v>798.9855554646756</v>
      </c>
    </row>
    <row r="92" spans="16:30" ht="15">
      <c r="P92" s="30">
        <v>2080</v>
      </c>
      <c r="Q92" s="30">
        <v>1491.8140029970093</v>
      </c>
      <c r="R92" s="30">
        <v>1133995.001754238</v>
      </c>
      <c r="S92" s="30">
        <v>453.925763218667</v>
      </c>
      <c r="T92" s="30">
        <v>680397.0010525428</v>
      </c>
      <c r="U92" s="46">
        <f t="shared" si="2"/>
        <v>760018.570109047</v>
      </c>
      <c r="V92" s="30">
        <v>830.310591822674</v>
      </c>
      <c r="W92" s="30">
        <v>453598.0007016953</v>
      </c>
      <c r="X92" s="30">
        <v>16.259069939395147</v>
      </c>
      <c r="Y92" s="30">
        <v>4535.980007016952</v>
      </c>
      <c r="AB92" s="1">
        <v>2080</v>
      </c>
      <c r="AC92" s="1">
        <v>760018.570109047</v>
      </c>
      <c r="AD92" s="22">
        <f t="shared" si="3"/>
        <v>760.018570109047</v>
      </c>
    </row>
    <row r="93" spans="16:30" ht="15">
      <c r="P93" s="30">
        <v>2081</v>
      </c>
      <c r="Q93" s="30">
        <v>1419.0573755329513</v>
      </c>
      <c r="R93" s="30">
        <v>1078689.41290537</v>
      </c>
      <c r="S93" s="30">
        <v>431.78754251253986</v>
      </c>
      <c r="T93" s="30">
        <v>647213.6477432218</v>
      </c>
      <c r="U93" s="46">
        <f t="shared" si="2"/>
        <v>722952.0270546841</v>
      </c>
      <c r="V93" s="30">
        <v>789.8158664163294</v>
      </c>
      <c r="W93" s="30">
        <v>431475.76516214793</v>
      </c>
      <c r="X93" s="30">
        <v>15.466105741367702</v>
      </c>
      <c r="Y93" s="30">
        <v>4314.757651621479</v>
      </c>
      <c r="AB93" s="1">
        <v>2081</v>
      </c>
      <c r="AC93" s="1">
        <v>722952.0270546841</v>
      </c>
      <c r="AD93" s="22">
        <f t="shared" si="3"/>
        <v>722.9520270546841</v>
      </c>
    </row>
    <row r="94" spans="16:30" ht="15">
      <c r="P94" s="30">
        <v>2082</v>
      </c>
      <c r="Q94" s="30">
        <v>1349.849130661703</v>
      </c>
      <c r="R94" s="30">
        <v>1026081.109452988</v>
      </c>
      <c r="S94" s="30">
        <v>410.7290155707809</v>
      </c>
      <c r="T94" s="30">
        <v>615648.6656717928</v>
      </c>
      <c r="U94" s="46">
        <f t="shared" si="2"/>
        <v>687693.2406368519</v>
      </c>
      <c r="V94" s="30">
        <v>751.2960920727379</v>
      </c>
      <c r="W94" s="30">
        <v>410432.44378119527</v>
      </c>
      <c r="X94" s="30">
        <v>14.711814863628389</v>
      </c>
      <c r="Y94" s="30">
        <v>4104.3244378119525</v>
      </c>
      <c r="AB94" s="1">
        <v>2082</v>
      </c>
      <c r="AC94" s="1">
        <v>687693.2406368519</v>
      </c>
      <c r="AD94" s="22">
        <f t="shared" si="3"/>
        <v>687.6932406368519</v>
      </c>
    </row>
    <row r="95" spans="16:30" ht="15">
      <c r="P95" s="30">
        <v>2083</v>
      </c>
      <c r="Q95" s="30">
        <v>1284.0162117221207</v>
      </c>
      <c r="R95" s="30">
        <v>976038.5432360198</v>
      </c>
      <c r="S95" s="30">
        <v>390.69752510713863</v>
      </c>
      <c r="T95" s="30">
        <v>585623.1259416118</v>
      </c>
      <c r="U95" s="46">
        <f t="shared" si="2"/>
        <v>654154.0455240235</v>
      </c>
      <c r="V95" s="30">
        <v>714.6549492919856</v>
      </c>
      <c r="W95" s="30">
        <v>390415.4172944079</v>
      </c>
      <c r="X95" s="30">
        <v>13.994311186090279</v>
      </c>
      <c r="Y95" s="30">
        <v>3904.154172944079</v>
      </c>
      <c r="AB95" s="1">
        <v>2083</v>
      </c>
      <c r="AC95" s="1">
        <v>654154.0455240235</v>
      </c>
      <c r="AD95" s="22">
        <f t="shared" si="3"/>
        <v>654.1540455240234</v>
      </c>
    </row>
    <row r="96" spans="16:30" ht="15">
      <c r="P96" s="30">
        <v>2084</v>
      </c>
      <c r="Q96" s="30">
        <v>1221.39400212602</v>
      </c>
      <c r="R96" s="30">
        <v>928436.5817729145</v>
      </c>
      <c r="S96" s="30">
        <v>371.6429819615168</v>
      </c>
      <c r="T96" s="30">
        <v>557061.9490637487</v>
      </c>
      <c r="U96" s="46">
        <f t="shared" si="2"/>
        <v>622250.5762586308</v>
      </c>
      <c r="V96" s="30">
        <v>679.8008161316026</v>
      </c>
      <c r="W96" s="30">
        <v>371374.63270916586</v>
      </c>
      <c r="X96" s="30">
        <v>13.311800575828563</v>
      </c>
      <c r="Y96" s="30">
        <v>3713.7463270916583</v>
      </c>
      <c r="AB96" s="1">
        <v>2084</v>
      </c>
      <c r="AC96" s="1">
        <v>622250.5762586308</v>
      </c>
      <c r="AD96" s="22">
        <f t="shared" si="3"/>
        <v>622.2505762586309</v>
      </c>
    </row>
    <row r="97" spans="16:30" ht="15">
      <c r="P97" s="30">
        <v>2085</v>
      </c>
      <c r="Q97" s="30">
        <v>1161.8259137309578</v>
      </c>
      <c r="R97" s="30">
        <v>883156.1953652597</v>
      </c>
      <c r="S97" s="30">
        <v>353.5177398509829</v>
      </c>
      <c r="T97" s="30">
        <v>529893.7172191557</v>
      </c>
      <c r="U97" s="46">
        <f t="shared" si="2"/>
        <v>591903.0575497352</v>
      </c>
      <c r="V97" s="30">
        <v>646.6465391039801</v>
      </c>
      <c r="W97" s="30">
        <v>353262.47814610385</v>
      </c>
      <c r="X97" s="30">
        <v>12.662576400813679</v>
      </c>
      <c r="Y97" s="30">
        <v>3532.6247814610388</v>
      </c>
      <c r="AB97" s="1">
        <v>2085</v>
      </c>
      <c r="AC97" s="1">
        <v>591903.0575497352</v>
      </c>
      <c r="AD97" s="22">
        <f t="shared" si="3"/>
        <v>591.9030575497352</v>
      </c>
    </row>
    <row r="98" spans="16:30" ht="15">
      <c r="P98" s="30">
        <v>2086</v>
      </c>
      <c r="Q98" s="30">
        <v>1105.1629952883152</v>
      </c>
      <c r="R98" s="30">
        <v>840084.159461536</v>
      </c>
      <c r="S98" s="30">
        <v>336.27647622924354</v>
      </c>
      <c r="T98" s="30">
        <v>504050.49567692156</v>
      </c>
      <c r="U98" s="46">
        <f t="shared" si="2"/>
        <v>563035.6047932475</v>
      </c>
      <c r="V98" s="30">
        <v>615.1092152472573</v>
      </c>
      <c r="W98" s="30">
        <v>336033.6637846144</v>
      </c>
      <c r="X98" s="30">
        <v>12.045015262442318</v>
      </c>
      <c r="Y98" s="30">
        <v>3360.336637846144</v>
      </c>
      <c r="AB98" s="1">
        <v>2086</v>
      </c>
      <c r="AC98" s="1">
        <v>563035.6047932475</v>
      </c>
      <c r="AD98" s="22">
        <f t="shared" si="3"/>
        <v>563.0356047932476</v>
      </c>
    </row>
    <row r="99" spans="16:30" ht="15">
      <c r="P99" s="30">
        <v>2087</v>
      </c>
      <c r="Q99" s="30">
        <v>1051.2635599875891</v>
      </c>
      <c r="R99" s="30">
        <v>799112.7715367628</v>
      </c>
      <c r="S99" s="30">
        <v>319.87607895667134</v>
      </c>
      <c r="T99" s="30">
        <v>479467.6629220577</v>
      </c>
      <c r="U99" s="46">
        <f t="shared" si="2"/>
        <v>535576.0343208922</v>
      </c>
      <c r="V99" s="30">
        <v>585.1099848247344</v>
      </c>
      <c r="W99" s="30">
        <v>319645.10861470515</v>
      </c>
      <c r="X99" s="30">
        <v>11.45757293619532</v>
      </c>
      <c r="Y99" s="30">
        <v>3196.4510861470512</v>
      </c>
      <c r="AB99" s="1">
        <v>2087</v>
      </c>
      <c r="AC99" s="1">
        <v>535576.0343208922</v>
      </c>
      <c r="AD99" s="22">
        <f t="shared" si="3"/>
        <v>535.5760343208922</v>
      </c>
    </row>
    <row r="100" spans="16:30" ht="15">
      <c r="P100" s="30">
        <v>2088</v>
      </c>
      <c r="Q100" s="30">
        <v>999.9928311655665</v>
      </c>
      <c r="R100" s="30">
        <v>760139.5817800856</v>
      </c>
      <c r="S100" s="30">
        <v>304.2755384974995</v>
      </c>
      <c r="T100" s="30">
        <v>456083.74906805134</v>
      </c>
      <c r="U100" s="46">
        <f t="shared" si="2"/>
        <v>509455.68290343706</v>
      </c>
      <c r="V100" s="30">
        <v>556.5738341344537</v>
      </c>
      <c r="W100" s="30">
        <v>304055.8327120343</v>
      </c>
      <c r="X100" s="30">
        <v>10.898780510272031</v>
      </c>
      <c r="Y100" s="30">
        <v>3040.5583271203427</v>
      </c>
      <c r="AB100" s="1">
        <v>2088</v>
      </c>
      <c r="AC100" s="1">
        <v>509455.68290343706</v>
      </c>
      <c r="AD100" s="22">
        <f t="shared" si="3"/>
        <v>509.45568290343704</v>
      </c>
    </row>
    <row r="101" spans="16:30" ht="15">
      <c r="P101" s="30">
        <v>2089</v>
      </c>
      <c r="Q101" s="30">
        <v>951.2226052944612</v>
      </c>
      <c r="R101" s="30">
        <v>723067.1369168841</v>
      </c>
      <c r="S101" s="30">
        <v>289.43584537462124</v>
      </c>
      <c r="T101" s="30">
        <v>433840.2821501304</v>
      </c>
      <c r="U101" s="46">
        <f t="shared" si="2"/>
        <v>484609.23605685454</v>
      </c>
      <c r="V101" s="30">
        <v>529.4294079358721</v>
      </c>
      <c r="W101" s="30">
        <v>289226.8547667537</v>
      </c>
      <c r="X101" s="30">
        <v>10.36724071254566</v>
      </c>
      <c r="Y101" s="30">
        <v>2892.2685476675365</v>
      </c>
      <c r="AB101" s="1">
        <v>2089</v>
      </c>
      <c r="AC101" s="1">
        <v>484609.23605685454</v>
      </c>
      <c r="AD101" s="22">
        <f t="shared" si="3"/>
        <v>484.6092360568545</v>
      </c>
    </row>
    <row r="102" spans="16:30" ht="15">
      <c r="P102" s="30">
        <v>2090</v>
      </c>
      <c r="Q102" s="30">
        <v>904.8309314063204</v>
      </c>
      <c r="R102" s="30">
        <v>687802.7365248268</v>
      </c>
      <c r="S102" s="30">
        <v>275.3198926255787</v>
      </c>
      <c r="T102" s="30">
        <v>412681.6419148961</v>
      </c>
      <c r="U102" s="46">
        <f t="shared" si="2"/>
        <v>460974.56472209253</v>
      </c>
      <c r="V102" s="30">
        <v>503.60883102459354</v>
      </c>
      <c r="W102" s="30">
        <v>275121.09460993076</v>
      </c>
      <c r="X102" s="30">
        <v>9.861624416655184</v>
      </c>
      <c r="Y102" s="30">
        <v>2751.2109460993074</v>
      </c>
      <c r="AB102" s="1">
        <v>2090</v>
      </c>
      <c r="AC102" s="1">
        <v>460974.56472209253</v>
      </c>
      <c r="AD102" s="22">
        <f t="shared" si="3"/>
        <v>460.9745647220925</v>
      </c>
    </row>
    <row r="103" spans="16:30" ht="15">
      <c r="P103" s="30">
        <v>2091</v>
      </c>
      <c r="Q103" s="30">
        <v>860.7018061520793</v>
      </c>
      <c r="R103" s="30">
        <v>654258.2012345273</v>
      </c>
      <c r="S103" s="30">
        <v>261.8923830158276</v>
      </c>
      <c r="T103" s="30">
        <v>392554.92074071633</v>
      </c>
      <c r="U103" s="46">
        <f t="shared" si="2"/>
        <v>438492.56991006323</v>
      </c>
      <c r="V103" s="30">
        <v>479.04753850900147</v>
      </c>
      <c r="W103" s="30">
        <v>261703.28049381092</v>
      </c>
      <c r="X103" s="30">
        <v>9.380667318497101</v>
      </c>
      <c r="Y103" s="30">
        <v>2617.032804938109</v>
      </c>
      <c r="AB103" s="1">
        <v>2091</v>
      </c>
      <c r="AC103" s="1">
        <v>438492.56991006323</v>
      </c>
      <c r="AD103" s="22">
        <f t="shared" si="3"/>
        <v>438.49256991006325</v>
      </c>
    </row>
    <row r="104" spans="16:30" ht="15">
      <c r="P104" s="30">
        <v>2092</v>
      </c>
      <c r="Q104" s="30">
        <v>818.7248837327674</v>
      </c>
      <c r="R104" s="30">
        <v>622349.6522351917</v>
      </c>
      <c r="S104" s="30">
        <v>249.1197407772662</v>
      </c>
      <c r="T104" s="30">
        <v>373409.79134111496</v>
      </c>
      <c r="U104" s="46">
        <f t="shared" si="2"/>
        <v>417107.0349233885</v>
      </c>
      <c r="V104" s="30">
        <v>455.68411436440107</v>
      </c>
      <c r="W104" s="30">
        <v>248939.86089407667</v>
      </c>
      <c r="X104" s="30">
        <v>8.923166774806653</v>
      </c>
      <c r="Y104" s="30">
        <v>2489.3986089407667</v>
      </c>
      <c r="AB104" s="1">
        <v>2092</v>
      </c>
      <c r="AC104" s="1">
        <v>417107.0349233885</v>
      </c>
      <c r="AD104" s="22">
        <f t="shared" si="3"/>
        <v>417.1070349233885</v>
      </c>
    </row>
    <row r="105" spans="16:30" ht="15">
      <c r="P105" s="30">
        <v>2093</v>
      </c>
      <c r="Q105" s="30">
        <v>778.7951999775344</v>
      </c>
      <c r="R105" s="30">
        <v>591997.3015339008</v>
      </c>
      <c r="S105" s="30">
        <v>236.97002765132598</v>
      </c>
      <c r="T105" s="30">
        <v>355198.3809203405</v>
      </c>
      <c r="U105" s="46">
        <f t="shared" si="2"/>
        <v>396764.4847853741</v>
      </c>
      <c r="V105" s="30">
        <v>433.4601378609667</v>
      </c>
      <c r="W105" s="30">
        <v>236798.92061356036</v>
      </c>
      <c r="X105" s="30">
        <v>8.487978795923222</v>
      </c>
      <c r="Y105" s="30">
        <v>2367.9892061356036</v>
      </c>
      <c r="AB105" s="1">
        <v>2093</v>
      </c>
      <c r="AC105" s="1">
        <v>396764.4847853741</v>
      </c>
      <c r="AD105" s="22">
        <f t="shared" si="3"/>
        <v>396.76448478537407</v>
      </c>
    </row>
    <row r="106" spans="16:30" ht="15">
      <c r="P106" s="30">
        <v>2094</v>
      </c>
      <c r="Q106" s="30">
        <v>740.8129098785485</v>
      </c>
      <c r="R106" s="30">
        <v>563125.2524440682</v>
      </c>
      <c r="S106" s="30">
        <v>225.4128630266891</v>
      </c>
      <c r="T106" s="30">
        <v>337875.1514664409</v>
      </c>
      <c r="U106" s="46">
        <f t="shared" si="2"/>
        <v>377414.0525247137</v>
      </c>
      <c r="V106" s="30">
        <v>412.32003748148753</v>
      </c>
      <c r="W106" s="30">
        <v>225250.10097762727</v>
      </c>
      <c r="X106" s="30">
        <v>8.074015185220311</v>
      </c>
      <c r="Y106" s="30">
        <v>2252.5010097762724</v>
      </c>
      <c r="AB106" s="1">
        <v>2094</v>
      </c>
      <c r="AC106" s="1">
        <v>377414.0525247137</v>
      </c>
      <c r="AD106" s="22">
        <f t="shared" si="3"/>
        <v>377.41405252471367</v>
      </c>
    </row>
    <row r="107" spans="16:30" ht="15">
      <c r="P107" s="30">
        <v>2095</v>
      </c>
      <c r="Q107" s="30">
        <v>704.6830379264708</v>
      </c>
      <c r="R107" s="30">
        <v>535661.3098041902</v>
      </c>
      <c r="S107" s="30">
        <v>214.41934797193574</v>
      </c>
      <c r="T107" s="30">
        <v>321396.7858825141</v>
      </c>
      <c r="U107" s="46">
        <f t="shared" si="2"/>
        <v>359007.3519815656</v>
      </c>
      <c r="V107" s="30">
        <v>392.2109519636282</v>
      </c>
      <c r="W107" s="30">
        <v>214264.52392167607</v>
      </c>
      <c r="X107" s="30">
        <v>7.6802408180471415</v>
      </c>
      <c r="Y107" s="30">
        <v>2142.6452392167607</v>
      </c>
      <c r="AB107" s="1">
        <v>2095</v>
      </c>
      <c r="AC107" s="1">
        <v>359007.3519815656</v>
      </c>
      <c r="AD107" s="22">
        <f t="shared" si="3"/>
        <v>359.0073519815656</v>
      </c>
    </row>
    <row r="108" spans="16:30" ht="15">
      <c r="P108" s="30">
        <v>2096</v>
      </c>
      <c r="Q108" s="30">
        <v>670.3152406222117</v>
      </c>
      <c r="R108" s="30">
        <v>509536.79945233854</v>
      </c>
      <c r="S108" s="30">
        <v>203.96199297316278</v>
      </c>
      <c r="T108" s="30">
        <v>305722.0796714031</v>
      </c>
      <c r="U108" s="46">
        <f t="shared" si="2"/>
        <v>341498.35681694996</v>
      </c>
      <c r="V108" s="30">
        <v>373.0825981192392</v>
      </c>
      <c r="W108" s="30">
        <v>203814.7197809354</v>
      </c>
      <c r="X108" s="30">
        <v>7.305671053377877</v>
      </c>
      <c r="Y108" s="30">
        <v>2038.147197809354</v>
      </c>
      <c r="AB108" s="1">
        <v>2096</v>
      </c>
      <c r="AC108" s="1">
        <v>341498.35681694996</v>
      </c>
      <c r="AD108" s="22">
        <f t="shared" si="3"/>
        <v>341.49835681695</v>
      </c>
    </row>
    <row r="109" spans="16:30" ht="15">
      <c r="P109" s="30">
        <v>2097</v>
      </c>
      <c r="Q109" s="30">
        <v>637.623580571124</v>
      </c>
      <c r="R109" s="30">
        <v>484686.39650498366</v>
      </c>
      <c r="S109" s="30">
        <v>194.01464919588028</v>
      </c>
      <c r="T109" s="30">
        <v>290811.83790299017</v>
      </c>
      <c r="U109" s="46">
        <f t="shared" si="2"/>
        <v>324843.2854229267</v>
      </c>
      <c r="V109" s="30">
        <v>354.887145100195</v>
      </c>
      <c r="W109" s="30">
        <v>193874.55860199346</v>
      </c>
      <c r="X109" s="30">
        <v>6.9493692716961615</v>
      </c>
      <c r="Y109" s="30">
        <v>1938.7455860199345</v>
      </c>
      <c r="AB109" s="1">
        <v>2097</v>
      </c>
      <c r="AC109" s="1">
        <v>324843.2854229267</v>
      </c>
      <c r="AD109" s="22">
        <f t="shared" si="3"/>
        <v>324.8432854229267</v>
      </c>
    </row>
    <row r="110" spans="16:30" ht="15">
      <c r="P110" s="30">
        <v>2098</v>
      </c>
      <c r="Q110" s="30">
        <v>606.5263115947549</v>
      </c>
      <c r="R110" s="30">
        <v>461047.9620107605</v>
      </c>
      <c r="S110" s="30">
        <v>184.55244309930512</v>
      </c>
      <c r="T110" s="30">
        <v>276628.7772064563</v>
      </c>
      <c r="U110" s="46">
        <f t="shared" si="2"/>
        <v>309000.49144577177</v>
      </c>
      <c r="V110" s="30">
        <v>337.5790947963599</v>
      </c>
      <c r="W110" s="30">
        <v>184419.1848043042</v>
      </c>
      <c r="X110" s="30">
        <v>6.610444532958486</v>
      </c>
      <c r="Y110" s="30">
        <v>1844.191848043042</v>
      </c>
      <c r="AB110" s="1">
        <v>2098</v>
      </c>
      <c r="AC110" s="1">
        <v>309000.49144577177</v>
      </c>
      <c r="AD110" s="22">
        <f t="shared" si="3"/>
        <v>309.0004914457718</v>
      </c>
    </row>
    <row r="111" spans="16:30" ht="15">
      <c r="P111" s="30">
        <v>2099</v>
      </c>
      <c r="Q111" s="30">
        <v>576.9456743228194</v>
      </c>
      <c r="R111" s="30">
        <v>438562.3875707227</v>
      </c>
      <c r="S111" s="30">
        <v>175.55171423955275</v>
      </c>
      <c r="T111" s="30">
        <v>263137.4325424336</v>
      </c>
      <c r="U111" s="46">
        <f t="shared" si="2"/>
        <v>293930.3596483993</v>
      </c>
      <c r="V111" s="30">
        <v>321.1151680666134</v>
      </c>
      <c r="W111" s="30">
        <v>175424.95502828909</v>
      </c>
      <c r="X111" s="30">
        <v>6.288049348779991</v>
      </c>
      <c r="Y111" s="30">
        <v>1754.2495502828908</v>
      </c>
      <c r="AB111" s="1">
        <v>2099</v>
      </c>
      <c r="AC111" s="1">
        <v>293930.3596483993</v>
      </c>
      <c r="AD111" s="22">
        <f t="shared" si="3"/>
        <v>293.9303596483993</v>
      </c>
    </row>
    <row r="112" spans="16:30" ht="15">
      <c r="P112" s="30">
        <v>2100</v>
      </c>
      <c r="Q112" s="30">
        <v>548.807701754272</v>
      </c>
      <c r="R112" s="30">
        <v>417173.44753655774</v>
      </c>
      <c r="S112" s="30">
        <v>166.9899561062036</v>
      </c>
      <c r="T112" s="30">
        <v>250304.06852193462</v>
      </c>
      <c r="U112" s="46">
        <f t="shared" si="2"/>
        <v>279595.2068516348</v>
      </c>
      <c r="V112" s="30">
        <v>305.4541965184548</v>
      </c>
      <c r="W112" s="30">
        <v>166869.3790146231</v>
      </c>
      <c r="X112" s="30">
        <v>5.981377563272082</v>
      </c>
      <c r="Y112" s="30">
        <v>1668.6937901462309</v>
      </c>
      <c r="AB112" s="1">
        <v>2100</v>
      </c>
      <c r="AC112" s="1">
        <v>279595.2068516348</v>
      </c>
      <c r="AD112" s="22">
        <f t="shared" si="3"/>
        <v>279.59520685163477</v>
      </c>
    </row>
    <row r="113" spans="16:30" ht="15">
      <c r="P113" s="30">
        <v>2101</v>
      </c>
      <c r="Q113" s="30">
        <v>522.0420343012759</v>
      </c>
      <c r="R113" s="30">
        <v>396827.6584171787</v>
      </c>
      <c r="S113" s="30">
        <v>158.8457598443036</v>
      </c>
      <c r="T113" s="30">
        <v>238096.59505030722</v>
      </c>
      <c r="U113" s="46">
        <f t="shared" si="2"/>
        <v>265959.1877066387</v>
      </c>
      <c r="V113" s="30">
        <v>290.55701956557783</v>
      </c>
      <c r="W113" s="30">
        <v>158731.0633668715</v>
      </c>
      <c r="X113" s="30">
        <v>5.689662337232787</v>
      </c>
      <c r="Y113" s="30">
        <v>1587.310633668715</v>
      </c>
      <c r="AB113" s="1">
        <v>2101</v>
      </c>
      <c r="AC113" s="1">
        <v>265959.1877066387</v>
      </c>
      <c r="AD113" s="22">
        <f t="shared" si="3"/>
        <v>265.9591877066387</v>
      </c>
    </row>
    <row r="114" spans="16:30" ht="15">
      <c r="P114" s="30">
        <v>2102</v>
      </c>
      <c r="Q114" s="30">
        <v>496.58174385358444</v>
      </c>
      <c r="R114" s="30">
        <v>377474.1451421387</v>
      </c>
      <c r="S114" s="30">
        <v>151.09876072107548</v>
      </c>
      <c r="T114" s="30">
        <v>226484.4870852832</v>
      </c>
      <c r="U114" s="46">
        <f t="shared" si="2"/>
        <v>252988.2050628632</v>
      </c>
      <c r="V114" s="30">
        <v>276.3863865060072</v>
      </c>
      <c r="W114" s="30">
        <v>150989.6580568555</v>
      </c>
      <c r="X114" s="30">
        <v>5.412174230649329</v>
      </c>
      <c r="Y114" s="30">
        <v>1509.8965805685548</v>
      </c>
      <c r="AB114" s="1">
        <v>2102</v>
      </c>
      <c r="AC114" s="1">
        <v>252988.2050628632</v>
      </c>
      <c r="AD114" s="22">
        <f t="shared" si="3"/>
        <v>252.98820506286322</v>
      </c>
    </row>
    <row r="115" spans="16:30" ht="15">
      <c r="P115" s="30">
        <v>2103</v>
      </c>
      <c r="Q115" s="30">
        <v>472.3631664234061</v>
      </c>
      <c r="R115" s="30">
        <v>359064.5138474556</v>
      </c>
      <c r="S115" s="30">
        <v>143.72958720347972</v>
      </c>
      <c r="T115" s="30">
        <v>215438.70830847335</v>
      </c>
      <c r="U115" s="46">
        <f t="shared" si="2"/>
        <v>240649.824707416</v>
      </c>
      <c r="V115" s="30">
        <v>262.90686337594116</v>
      </c>
      <c r="W115" s="30">
        <v>143625.80553898224</v>
      </c>
      <c r="X115" s="30">
        <v>5.148219378718156</v>
      </c>
      <c r="Y115" s="30">
        <v>1436.2580553898224</v>
      </c>
      <c r="AB115" s="1">
        <v>2103</v>
      </c>
      <c r="AC115" s="1">
        <v>240649.824707416</v>
      </c>
      <c r="AD115" s="22">
        <f t="shared" si="3"/>
        <v>240.649824707416</v>
      </c>
    </row>
    <row r="116" spans="16:30" ht="15">
      <c r="P116" s="30">
        <v>2104</v>
      </c>
      <c r="Q116" s="30">
        <v>449.3257429522715</v>
      </c>
      <c r="R116" s="30">
        <v>341552.7308657438</v>
      </c>
      <c r="S116" s="30">
        <v>136.7198125192912</v>
      </c>
      <c r="T116" s="30">
        <v>204931.63851944628</v>
      </c>
      <c r="U116" s="46">
        <f t="shared" si="2"/>
        <v>228913.194262633</v>
      </c>
      <c r="V116" s="30">
        <v>250.0847443463843</v>
      </c>
      <c r="W116" s="30">
        <v>136621.09234629755</v>
      </c>
      <c r="X116" s="30">
        <v>4.897137756821494</v>
      </c>
      <c r="Y116" s="30">
        <v>1366.2109234629752</v>
      </c>
      <c r="AB116" s="1">
        <v>2104</v>
      </c>
      <c r="AC116" s="1">
        <v>228913.194262633</v>
      </c>
      <c r="AD116" s="22">
        <f t="shared" si="3"/>
        <v>228.913194262633</v>
      </c>
    </row>
    <row r="117" spans="16:30" ht="15">
      <c r="P117" s="30">
        <v>2105</v>
      </c>
      <c r="Q117" s="30">
        <v>427.41186788184507</v>
      </c>
      <c r="R117" s="30">
        <v>324895.0076180688</v>
      </c>
      <c r="S117" s="30">
        <v>130.05190858057088</v>
      </c>
      <c r="T117" s="30">
        <v>194937.00457084127</v>
      </c>
      <c r="U117" s="46">
        <f t="shared" si="2"/>
        <v>217748.96603906457</v>
      </c>
      <c r="V117" s="30">
        <v>237.88796744101938</v>
      </c>
      <c r="W117" s="30">
        <v>129958.00304722752</v>
      </c>
      <c r="X117" s="30">
        <v>4.658301530122028</v>
      </c>
      <c r="Y117" s="30">
        <v>1299.5800304722752</v>
      </c>
      <c r="AB117" s="1">
        <v>2105</v>
      </c>
      <c r="AC117" s="1">
        <v>217748.96603906457</v>
      </c>
      <c r="AD117" s="22">
        <f t="shared" si="3"/>
        <v>217.74896603906458</v>
      </c>
    </row>
    <row r="118" spans="16:30" ht="15">
      <c r="P118" s="30">
        <v>2106</v>
      </c>
      <c r="Q118" s="30">
        <v>406.5667451100227</v>
      </c>
      <c r="R118" s="30">
        <v>309049.69111969066</v>
      </c>
      <c r="S118" s="30">
        <v>123.7092021543159</v>
      </c>
      <c r="T118" s="30">
        <v>185429.81467181438</v>
      </c>
      <c r="U118" s="46">
        <f t="shared" si="2"/>
        <v>207129.2236509649</v>
      </c>
      <c r="V118" s="30">
        <v>226.28603436456547</v>
      </c>
      <c r="W118" s="30">
        <v>123619.87644787628</v>
      </c>
      <c r="X118" s="30">
        <v>4.4311134836487724</v>
      </c>
      <c r="Y118" s="30">
        <v>1236.1987644787625</v>
      </c>
      <c r="AB118" s="1">
        <v>2106</v>
      </c>
      <c r="AC118" s="1">
        <v>207129.2236509649</v>
      </c>
      <c r="AD118" s="22">
        <f t="shared" si="3"/>
        <v>207.12922365096492</v>
      </c>
    </row>
    <row r="119" spans="16:30" ht="15">
      <c r="P119" s="30">
        <v>2107</v>
      </c>
      <c r="Q119" s="30">
        <v>386.73825097213535</v>
      </c>
      <c r="R119" s="30">
        <v>293977.1598259068</v>
      </c>
      <c r="S119" s="30">
        <v>117.67583317069241</v>
      </c>
      <c r="T119" s="30">
        <v>176386.29589554406</v>
      </c>
      <c r="U119" s="46">
        <f t="shared" si="2"/>
        <v>197027.41221078704</v>
      </c>
      <c r="V119" s="30">
        <v>215.2499342411544</v>
      </c>
      <c r="W119" s="30">
        <v>117590.86393036271</v>
      </c>
      <c r="X119" s="30">
        <v>4.215005528948576</v>
      </c>
      <c r="Y119" s="30">
        <v>1175.908639303627</v>
      </c>
      <c r="AB119" s="1">
        <v>2107</v>
      </c>
      <c r="AC119" s="1">
        <v>197027.41221078704</v>
      </c>
      <c r="AD119" s="22">
        <f t="shared" si="3"/>
        <v>197.02741221078705</v>
      </c>
    </row>
    <row r="120" spans="16:30" ht="15">
      <c r="P120" s="30">
        <v>2108</v>
      </c>
      <c r="Q120" s="30">
        <v>367.876803904637</v>
      </c>
      <c r="R120" s="30">
        <v>279639.7245575517</v>
      </c>
      <c r="S120" s="30">
        <v>111.93671506459977</v>
      </c>
      <c r="T120" s="30">
        <v>167783.834734531</v>
      </c>
      <c r="U120" s="46">
        <f t="shared" si="2"/>
        <v>187418.27192813187</v>
      </c>
      <c r="V120" s="30">
        <v>204.7520710720298</v>
      </c>
      <c r="W120" s="30">
        <v>111855.88982302068</v>
      </c>
      <c r="X120" s="30">
        <v>4.00943728356908</v>
      </c>
      <c r="Y120" s="30">
        <v>1118.5588982302068</v>
      </c>
      <c r="AB120" s="1">
        <v>2108</v>
      </c>
      <c r="AC120" s="1">
        <v>187418.27192813187</v>
      </c>
      <c r="AD120" s="22">
        <f t="shared" si="3"/>
        <v>187.41827192813187</v>
      </c>
    </row>
    <row r="121" spans="16:30" ht="15">
      <c r="P121" s="30">
        <v>2109</v>
      </c>
      <c r="Q121" s="30">
        <v>349.93524046536993</v>
      </c>
      <c r="R121" s="30">
        <v>266001.53425841813</v>
      </c>
      <c r="S121" s="30">
        <v>106.47749705139965</v>
      </c>
      <c r="T121" s="30">
        <v>159600.92055505086</v>
      </c>
      <c r="U121" s="46">
        <f t="shared" si="2"/>
        <v>178277.77494711525</v>
      </c>
      <c r="V121" s="30">
        <v>194.76619473117623</v>
      </c>
      <c r="W121" s="30">
        <v>106400.61370336726</v>
      </c>
      <c r="X121" s="30">
        <v>3.813894719821124</v>
      </c>
      <c r="Y121" s="30">
        <v>1064.0061370336725</v>
      </c>
      <c r="AB121" s="1">
        <v>2109</v>
      </c>
      <c r="AC121" s="1">
        <v>178277.77494711525</v>
      </c>
      <c r="AD121" s="22">
        <f t="shared" si="3"/>
        <v>178.27777494711526</v>
      </c>
    </row>
    <row r="122" spans="16:30" ht="15">
      <c r="P122" s="30">
        <v>2110</v>
      </c>
      <c r="Q122" s="30">
        <v>332.86869740039276</v>
      </c>
      <c r="R122" s="30">
        <v>253028.486348942</v>
      </c>
      <c r="S122" s="30">
        <v>101.28452824247935</v>
      </c>
      <c r="T122" s="30">
        <v>151817.0918093652</v>
      </c>
      <c r="U122" s="46">
        <f t="shared" si="2"/>
        <v>169583.06526421223</v>
      </c>
      <c r="V122" s="30">
        <v>185.26733532633074</v>
      </c>
      <c r="W122" s="30">
        <v>101211.39453957681</v>
      </c>
      <c r="X122" s="30">
        <v>3.627888879441759</v>
      </c>
      <c r="Y122" s="30">
        <v>1012.113945395768</v>
      </c>
      <c r="AB122" s="1">
        <v>2110</v>
      </c>
      <c r="AC122" s="1">
        <v>169583.06526421223</v>
      </c>
      <c r="AD122" s="22">
        <f t="shared" si="3"/>
        <v>169.58306526421222</v>
      </c>
    </row>
    <row r="123" spans="16:30" ht="15">
      <c r="P123" s="30">
        <v>2111</v>
      </c>
      <c r="Q123" s="30">
        <v>316.63449946247795</v>
      </c>
      <c r="R123" s="30">
        <v>240688.14145199093</v>
      </c>
      <c r="S123" s="30">
        <v>96.34482351091998</v>
      </c>
      <c r="T123" s="30">
        <v>144412.88487119455</v>
      </c>
      <c r="U123" s="46">
        <f t="shared" si="2"/>
        <v>161312.40157634366</v>
      </c>
      <c r="V123" s="30">
        <v>176.2317407612464</v>
      </c>
      <c r="W123" s="30">
        <v>96275.25658079637</v>
      </c>
      <c r="X123" s="30">
        <v>3.4509546509439257</v>
      </c>
      <c r="Y123" s="30">
        <v>962.7525658079637</v>
      </c>
      <c r="AB123" s="1">
        <v>2111</v>
      </c>
      <c r="AC123" s="1">
        <v>161312.40157634366</v>
      </c>
      <c r="AD123" s="22">
        <f t="shared" si="3"/>
        <v>161.31240157634366</v>
      </c>
    </row>
    <row r="124" spans="16:30" ht="15">
      <c r="P124" s="30">
        <v>2112</v>
      </c>
      <c r="Q124" s="30">
        <v>301.1920527007645</v>
      </c>
      <c r="R124" s="30">
        <v>228949.64227752373</v>
      </c>
      <c r="S124" s="30">
        <v>91.64603102191525</v>
      </c>
      <c r="T124" s="30">
        <v>137369.78536651423</v>
      </c>
      <c r="U124" s="46">
        <f t="shared" si="2"/>
        <v>153445.10291629343</v>
      </c>
      <c r="V124" s="30">
        <v>167.63681734307943</v>
      </c>
      <c r="W124" s="30">
        <v>91579.8569110095</v>
      </c>
      <c r="X124" s="30">
        <v>3.2826496065954522</v>
      </c>
      <c r="Y124" s="30">
        <v>915.798569110095</v>
      </c>
      <c r="AB124" s="1">
        <v>2112</v>
      </c>
      <c r="AC124" s="1">
        <v>153445.10291629343</v>
      </c>
      <c r="AD124" s="22">
        <f t="shared" si="3"/>
        <v>153.44510291629342</v>
      </c>
    </row>
    <row r="125" spans="16:30" ht="15">
      <c r="P125" s="30">
        <v>2113</v>
      </c>
      <c r="Q125" s="30">
        <v>286.502742954737</v>
      </c>
      <c r="R125" s="30">
        <v>217783.63646329325</v>
      </c>
      <c r="S125" s="30">
        <v>87.17640134675104</v>
      </c>
      <c r="T125" s="30">
        <v>130670.18187797595</v>
      </c>
      <c r="U125" s="46">
        <f t="shared" si="2"/>
        <v>145961.49693951863</v>
      </c>
      <c r="V125" s="30">
        <v>159.46107328638877</v>
      </c>
      <c r="W125" s="30">
        <v>87113.4545853173</v>
      </c>
      <c r="X125" s="30">
        <v>3.1225528961192874</v>
      </c>
      <c r="Y125" s="30">
        <v>871.134545853173</v>
      </c>
      <c r="AB125" s="1">
        <v>2113</v>
      </c>
      <c r="AC125" s="1">
        <v>145961.49693951863</v>
      </c>
      <c r="AD125" s="22">
        <f t="shared" si="3"/>
        <v>145.96149693951864</v>
      </c>
    </row>
    <row r="126" spans="16:30" ht="15">
      <c r="P126" s="30">
        <v>2114</v>
      </c>
      <c r="Q126" s="30">
        <v>272.5298392987104</v>
      </c>
      <c r="R126" s="30">
        <v>207162.2031786511</v>
      </c>
      <c r="S126" s="30">
        <v>82.92475808311323</v>
      </c>
      <c r="T126" s="30">
        <v>124297.32190719066</v>
      </c>
      <c r="U126" s="46">
        <f t="shared" si="2"/>
        <v>138842.870733041</v>
      </c>
      <c r="V126" s="30">
        <v>151.68406497247776</v>
      </c>
      <c r="W126" s="30">
        <v>82864.88127146046</v>
      </c>
      <c r="X126" s="30">
        <v>2.970264194348587</v>
      </c>
      <c r="Y126" s="30">
        <v>828.6488127146044</v>
      </c>
      <c r="AB126" s="1">
        <v>2114</v>
      </c>
      <c r="AC126" s="1">
        <v>138842.870733041</v>
      </c>
      <c r="AD126" s="22">
        <f t="shared" si="3"/>
        <v>138.842870733041</v>
      </c>
    </row>
    <row r="127" spans="16:30" ht="15">
      <c r="P127" s="30">
        <v>2115</v>
      </c>
      <c r="Q127" s="30">
        <v>259.2384021953844</v>
      </c>
      <c r="R127" s="30">
        <v>197058.78330792833</v>
      </c>
      <c r="S127" s="30">
        <v>78.88046990826075</v>
      </c>
      <c r="T127" s="30">
        <v>118235.26998475699</v>
      </c>
      <c r="U127" s="46">
        <f t="shared" si="2"/>
        <v>132071.42402341764</v>
      </c>
      <c r="V127" s="30">
        <v>144.28634582969894</v>
      </c>
      <c r="W127" s="30">
        <v>78823.51332317134</v>
      </c>
      <c r="X127" s="30">
        <v>2.825402700205284</v>
      </c>
      <c r="Y127" s="30">
        <v>788.2351332317133</v>
      </c>
      <c r="AB127" s="1">
        <v>2115</v>
      </c>
      <c r="AC127" s="1">
        <v>132071.42402341764</v>
      </c>
      <c r="AD127" s="22">
        <f t="shared" si="3"/>
        <v>132.07142402341765</v>
      </c>
    </row>
    <row r="128" spans="16:30" ht="15">
      <c r="P128" s="30">
        <v>2116</v>
      </c>
      <c r="Q128" s="30">
        <v>246.59519612880015</v>
      </c>
      <c r="R128" s="30">
        <v>187448.11303881157</v>
      </c>
      <c r="S128" s="30">
        <v>75.03342399518077</v>
      </c>
      <c r="T128" s="30">
        <v>112468.86782328694</v>
      </c>
      <c r="U128" s="46">
        <f t="shared" si="2"/>
        <v>125630.22466678536</v>
      </c>
      <c r="V128" s="30">
        <v>137.24941770689554</v>
      </c>
      <c r="W128" s="30">
        <v>74979.24521552464</v>
      </c>
      <c r="X128" s="30">
        <v>2.6876061844990353</v>
      </c>
      <c r="Y128" s="30">
        <v>749.7924521552463</v>
      </c>
      <c r="AB128" s="1">
        <v>2116</v>
      </c>
      <c r="AC128" s="1">
        <v>125630.22466678536</v>
      </c>
      <c r="AD128" s="22">
        <f t="shared" si="3"/>
        <v>125.63022466678537</v>
      </c>
    </row>
    <row r="129" spans="16:30" ht="15">
      <c r="P129" s="30">
        <v>2117</v>
      </c>
      <c r="Q129" s="30">
        <v>234.5686064982392</v>
      </c>
      <c r="R129" s="30">
        <v>178306.16068965345</v>
      </c>
      <c r="S129" s="30">
        <v>71.37400072525384</v>
      </c>
      <c r="T129" s="30">
        <v>106983.69641379207</v>
      </c>
      <c r="U129" s="46">
        <f t="shared" si="2"/>
        <v>119503.1663096816</v>
      </c>
      <c r="V129" s="30">
        <v>130.5556846183883</v>
      </c>
      <c r="W129" s="30">
        <v>71322.46427586139</v>
      </c>
      <c r="X129" s="30">
        <v>2.5565300841655763</v>
      </c>
      <c r="Y129" s="30">
        <v>713.2246427586139</v>
      </c>
      <c r="AB129" s="1">
        <v>2117</v>
      </c>
      <c r="AC129" s="1">
        <v>119503.1663096816</v>
      </c>
      <c r="AD129" s="22">
        <f t="shared" si="3"/>
        <v>119.5031663096816</v>
      </c>
    </row>
    <row r="130" spans="16:30" ht="15">
      <c r="P130" s="30">
        <v>2118</v>
      </c>
      <c r="Q130" s="30">
        <v>223.12856056525453</v>
      </c>
      <c r="R130" s="30">
        <v>169610.06661775094</v>
      </c>
      <c r="S130" s="30">
        <v>67.89304963419677</v>
      </c>
      <c r="T130" s="30">
        <v>101766.03997065056</v>
      </c>
      <c r="U130" s="46">
        <f t="shared" si="2"/>
        <v>113674.92811477157</v>
      </c>
      <c r="V130" s="30">
        <v>124.18840874484626</v>
      </c>
      <c r="W130" s="30">
        <v>67844.02664710039</v>
      </c>
      <c r="X130" s="30">
        <v>2.431846640679584</v>
      </c>
      <c r="Y130" s="30">
        <v>678.4402664710037</v>
      </c>
      <c r="AB130" s="1">
        <v>2118</v>
      </c>
      <c r="AC130" s="1">
        <v>113674.92811477157</v>
      </c>
      <c r="AD130" s="22">
        <f t="shared" si="3"/>
        <v>113.67492811477156</v>
      </c>
    </row>
    <row r="131" spans="16:30" ht="15">
      <c r="P131" s="30">
        <v>2119</v>
      </c>
      <c r="Q131" s="30">
        <v>212.2464522561598</v>
      </c>
      <c r="R131" s="30">
        <v>161338.08605833098</v>
      </c>
      <c r="S131" s="30">
        <v>64.5818665311354</v>
      </c>
      <c r="T131" s="30">
        <v>96802.85163499859</v>
      </c>
      <c r="U131" s="46">
        <f t="shared" si="2"/>
        <v>108130.93645077418</v>
      </c>
      <c r="V131" s="30">
        <v>118.13166858001955</v>
      </c>
      <c r="W131" s="30">
        <v>64535.2344233324</v>
      </c>
      <c r="X131" s="30">
        <v>2.313244080487635</v>
      </c>
      <c r="Y131" s="30">
        <v>645.352344233324</v>
      </c>
      <c r="AB131" s="1">
        <v>2119</v>
      </c>
      <c r="AC131" s="1">
        <v>108130.93645077418</v>
      </c>
      <c r="AD131" s="22">
        <f t="shared" si="3"/>
        <v>108.13093645077419</v>
      </c>
    </row>
    <row r="132" spans="16:30" ht="15">
      <c r="P132" s="30">
        <v>2120</v>
      </c>
      <c r="Q132" s="30">
        <v>201.8950706319452</v>
      </c>
      <c r="R132" s="30">
        <v>153469.53475131287</v>
      </c>
      <c r="S132" s="30">
        <v>61.43217173359387</v>
      </c>
      <c r="T132" s="30">
        <v>92081.72085078772</v>
      </c>
      <c r="U132" s="46">
        <f t="shared" si="2"/>
        <v>102857.32845079323</v>
      </c>
      <c r="V132" s="30">
        <v>112.37031911868107</v>
      </c>
      <c r="W132" s="30">
        <v>61387.81390052516</v>
      </c>
      <c r="X132" s="30">
        <v>2.200425835411937</v>
      </c>
      <c r="Y132" s="30">
        <v>613.8781390052516</v>
      </c>
      <c r="AB132" s="1">
        <v>2120</v>
      </c>
      <c r="AC132" s="1">
        <v>102857.32845079323</v>
      </c>
      <c r="AD132" s="22">
        <f t="shared" si="3"/>
        <v>102.85732845079323</v>
      </c>
    </row>
    <row r="133" spans="16:30" ht="15">
      <c r="P133" s="30">
        <v>2121</v>
      </c>
      <c r="Q133" s="30">
        <v>192.04853184675616</v>
      </c>
      <c r="R133" s="30">
        <v>145984.73721988365</v>
      </c>
      <c r="S133" s="30">
        <v>58.43608936397551</v>
      </c>
      <c r="T133" s="30">
        <v>87590.84233193018</v>
      </c>
      <c r="U133" s="46">
        <f t="shared" si="2"/>
        <v>97840.91734792893</v>
      </c>
      <c r="V133" s="30">
        <v>106.88995398622455</v>
      </c>
      <c r="W133" s="30">
        <v>58393.89488795346</v>
      </c>
      <c r="X133" s="30">
        <v>2.093109801075399</v>
      </c>
      <c r="Y133" s="30">
        <v>583.9389488795346</v>
      </c>
      <c r="AB133" s="1">
        <v>2121</v>
      </c>
      <c r="AC133" s="1">
        <v>97840.91734792893</v>
      </c>
      <c r="AD133" s="22">
        <f t="shared" si="3"/>
        <v>97.84091734792894</v>
      </c>
    </row>
    <row r="134" spans="16:30" ht="15">
      <c r="P134" s="30">
        <v>2122</v>
      </c>
      <c r="Q134" s="30">
        <v>182.68221442479697</v>
      </c>
      <c r="R134" s="30">
        <v>138864.97757155792</v>
      </c>
      <c r="S134" s="30">
        <v>55.58612765576673</v>
      </c>
      <c r="T134" s="30">
        <v>83318.98654293474</v>
      </c>
      <c r="U134" s="46">
        <f t="shared" si="2"/>
        <v>93069.15950149238</v>
      </c>
      <c r="V134" s="30">
        <v>101.6768694152242</v>
      </c>
      <c r="W134" s="30">
        <v>55545.99102862317</v>
      </c>
      <c r="X134" s="30">
        <v>1.9910276314937563</v>
      </c>
      <c r="Y134" s="30">
        <v>555.4599102862317</v>
      </c>
      <c r="AB134" s="1">
        <v>2122</v>
      </c>
      <c r="AC134" s="1">
        <v>93069.15950149238</v>
      </c>
      <c r="AD134" s="22">
        <f t="shared" si="3"/>
        <v>93.06915950149238</v>
      </c>
    </row>
    <row r="135" spans="16:30" ht="15">
      <c r="P135" s="30">
        <v>2123</v>
      </c>
      <c r="Q135" s="30">
        <v>173.77269769381564</v>
      </c>
      <c r="R135" s="30">
        <v>132092.45269869757</v>
      </c>
      <c r="S135" s="30">
        <v>52.875160220218206</v>
      </c>
      <c r="T135" s="30">
        <v>79255.47161921854</v>
      </c>
      <c r="U135" s="46">
        <f aca="true" t="shared" si="4" ref="U135:U146">T135*$E$18</f>
        <v>88530.12303136976</v>
      </c>
      <c r="V135" s="30">
        <v>96.71802997887796</v>
      </c>
      <c r="W135" s="30">
        <v>52836.98107947903</v>
      </c>
      <c r="X135" s="30">
        <v>1.8939240680708251</v>
      </c>
      <c r="Y135" s="30">
        <v>528.3698107947903</v>
      </c>
      <c r="AB135" s="1">
        <v>2123</v>
      </c>
      <c r="AC135" s="1">
        <v>88530.12303136976</v>
      </c>
      <c r="AD135" s="22">
        <f aca="true" t="shared" si="5" ref="AD135:AD146">AC135/1000</f>
        <v>88.53012303136975</v>
      </c>
    </row>
    <row r="136" spans="16:30" ht="15">
      <c r="P136" s="30">
        <v>2124</v>
      </c>
      <c r="Q136" s="30">
        <v>165.29770322122482</v>
      </c>
      <c r="R136" s="30">
        <v>125650.2277614699</v>
      </c>
      <c r="S136" s="30">
        <v>50.296408226661214</v>
      </c>
      <c r="T136" s="30">
        <v>75390.13665688194</v>
      </c>
      <c r="U136" s="46">
        <f t="shared" si="4"/>
        <v>84212.45798210727</v>
      </c>
      <c r="V136" s="30">
        <v>92.0010359956509</v>
      </c>
      <c r="W136" s="30">
        <v>50260.09110458796</v>
      </c>
      <c r="X136" s="30">
        <v>1.8015563013190623</v>
      </c>
      <c r="Y136" s="30">
        <v>502.6009110458796</v>
      </c>
      <c r="AB136" s="1">
        <v>2124</v>
      </c>
      <c r="AC136" s="1">
        <v>84212.45798210727</v>
      </c>
      <c r="AD136" s="22">
        <f t="shared" si="5"/>
        <v>84.21245798210727</v>
      </c>
    </row>
    <row r="137" spans="16:30" ht="15">
      <c r="P137" s="30">
        <v>2125</v>
      </c>
      <c r="Q137" s="30">
        <v>157.23603910641555</v>
      </c>
      <c r="R137" s="30">
        <v>119522.19384192667</v>
      </c>
      <c r="S137" s="30">
        <v>47.84342345189993</v>
      </c>
      <c r="T137" s="30">
        <v>71713.316305156</v>
      </c>
      <c r="U137" s="46">
        <f t="shared" si="4"/>
        <v>80105.36794211048</v>
      </c>
      <c r="V137" s="30">
        <v>87.51409252361249</v>
      </c>
      <c r="W137" s="30">
        <v>47808.87753677067</v>
      </c>
      <c r="X137" s="30">
        <v>1.7136933637093668</v>
      </c>
      <c r="Y137" s="30">
        <v>478.08877536770666</v>
      </c>
      <c r="AB137" s="1">
        <v>2125</v>
      </c>
      <c r="AC137" s="1">
        <v>80105.36794211048</v>
      </c>
      <c r="AD137" s="22">
        <f t="shared" si="5"/>
        <v>80.10536794211048</v>
      </c>
    </row>
    <row r="138" spans="16:30" ht="15">
      <c r="P138" s="30">
        <v>2126</v>
      </c>
      <c r="Q138" s="30">
        <v>149.56754698996735</v>
      </c>
      <c r="R138" s="30">
        <v>113693.02766331864</v>
      </c>
      <c r="S138" s="30">
        <v>45.51007215629472</v>
      </c>
      <c r="T138" s="30">
        <v>68215.81659799119</v>
      </c>
      <c r="U138" s="46">
        <f t="shared" si="4"/>
        <v>76198.58304699165</v>
      </c>
      <c r="V138" s="30">
        <v>83.24597986693813</v>
      </c>
      <c r="W138" s="30">
        <v>45477.211065327465</v>
      </c>
      <c r="X138" s="30">
        <v>1.6301155521319532</v>
      </c>
      <c r="Y138" s="30">
        <v>454.7721106532746</v>
      </c>
      <c r="AB138" s="1">
        <v>2126</v>
      </c>
      <c r="AC138" s="1">
        <v>76198.58304699165</v>
      </c>
      <c r="AD138" s="22">
        <f t="shared" si="5"/>
        <v>76.19858304699166</v>
      </c>
    </row>
    <row r="139" spans="16:30" ht="15">
      <c r="P139" s="30">
        <v>2127</v>
      </c>
      <c r="Q139" s="30">
        <v>142.27305164725016</v>
      </c>
      <c r="R139" s="30">
        <v>108148.15327392236</v>
      </c>
      <c r="S139" s="30">
        <v>43.2905197462182</v>
      </c>
      <c r="T139" s="30">
        <v>64888.89196435342</v>
      </c>
      <c r="U139" s="46">
        <f t="shared" si="4"/>
        <v>72482.33429955975</v>
      </c>
      <c r="V139" s="30">
        <v>79.18602552082558</v>
      </c>
      <c r="W139" s="30">
        <v>43259.26130956895</v>
      </c>
      <c r="X139" s="30">
        <v>1.5506138785241417</v>
      </c>
      <c r="Y139" s="30">
        <v>432.5926130956895</v>
      </c>
      <c r="AB139" s="1">
        <v>2127</v>
      </c>
      <c r="AC139" s="1">
        <v>72482.33429955975</v>
      </c>
      <c r="AD139" s="22">
        <f t="shared" si="5"/>
        <v>72.48233429955975</v>
      </c>
    </row>
    <row r="140" spans="16:30" ht="15">
      <c r="P140" s="30">
        <v>2128</v>
      </c>
      <c r="Q140" s="30">
        <v>135.33431304037413</v>
      </c>
      <c r="R140" s="30">
        <v>102873.70559956819</v>
      </c>
      <c r="S140" s="30">
        <v>41.17921618453194</v>
      </c>
      <c r="T140" s="30">
        <v>61724.22335974091</v>
      </c>
      <c r="U140" s="46">
        <f t="shared" si="4"/>
        <v>68947.32914223858</v>
      </c>
      <c r="V140" s="30">
        <v>75.32407748467377</v>
      </c>
      <c r="W140" s="30">
        <v>41149.48223982727</v>
      </c>
      <c r="X140" s="30">
        <v>1.4749895472913395</v>
      </c>
      <c r="Y140" s="30">
        <v>411.49482239827273</v>
      </c>
      <c r="AB140" s="1">
        <v>2128</v>
      </c>
      <c r="AC140" s="1">
        <v>68947.32914223858</v>
      </c>
      <c r="AD140" s="22">
        <f t="shared" si="5"/>
        <v>68.94732914223859</v>
      </c>
    </row>
    <row r="141" spans="16:30" ht="15">
      <c r="P141" s="30">
        <v>2129</v>
      </c>
      <c r="Q141" s="30">
        <v>128.73398070859454</v>
      </c>
      <c r="R141" s="30">
        <v>97856.49577373311</v>
      </c>
      <c r="S141" s="30">
        <v>39.1708821126028</v>
      </c>
      <c r="T141" s="30">
        <v>58713.89746423987</v>
      </c>
      <c r="U141" s="46">
        <f t="shared" si="4"/>
        <v>65584.72822083291</v>
      </c>
      <c r="V141" s="30">
        <v>71.65047887679343</v>
      </c>
      <c r="W141" s="30">
        <v>39142.59830949325</v>
      </c>
      <c r="X141" s="30">
        <v>1.4030534582145093</v>
      </c>
      <c r="Y141" s="30">
        <v>391.42598309493246</v>
      </c>
      <c r="AB141" s="1">
        <v>2129</v>
      </c>
      <c r="AC141" s="1">
        <v>65584.72822083291</v>
      </c>
      <c r="AD141" s="22">
        <f t="shared" si="5"/>
        <v>65.58472822083291</v>
      </c>
    </row>
    <row r="142" spans="16:30" ht="15">
      <c r="P142" s="30">
        <v>2130</v>
      </c>
      <c r="Q142" s="30">
        <v>122.4555503831224</v>
      </c>
      <c r="R142" s="30">
        <v>93083.97815850469</v>
      </c>
      <c r="S142" s="30">
        <v>37.26049564915647</v>
      </c>
      <c r="T142" s="30">
        <v>55850.38689510281</v>
      </c>
      <c r="U142" s="46">
        <f t="shared" si="4"/>
        <v>62386.12328153862</v>
      </c>
      <c r="V142" s="30">
        <v>68.15604378717276</v>
      </c>
      <c r="W142" s="30">
        <v>37233.59126340188</v>
      </c>
      <c r="X142" s="30">
        <v>1.334625733601124</v>
      </c>
      <c r="Y142" s="30">
        <v>372.33591263401877</v>
      </c>
      <c r="AB142" s="1">
        <v>2130</v>
      </c>
      <c r="AC142" s="1">
        <v>62386.12328153862</v>
      </c>
      <c r="AD142" s="22">
        <f t="shared" si="5"/>
        <v>62.386123281538616</v>
      </c>
    </row>
    <row r="143" spans="16:30" ht="15">
      <c r="P143" s="30">
        <v>2131</v>
      </c>
      <c r="Q143" s="30">
        <v>116.4833227178557</v>
      </c>
      <c r="R143" s="30">
        <v>88544.21897395146</v>
      </c>
      <c r="S143" s="30">
        <v>35.44327983295847</v>
      </c>
      <c r="T143" s="30">
        <v>53126.53138437087</v>
      </c>
      <c r="U143" s="46">
        <f t="shared" si="4"/>
        <v>59343.51614592858</v>
      </c>
      <c r="V143" s="30">
        <v>64.83203430791782</v>
      </c>
      <c r="W143" s="30">
        <v>35417.687589580586</v>
      </c>
      <c r="X143" s="30">
        <v>1.2695352684972407</v>
      </c>
      <c r="Y143" s="30">
        <v>354.17687589580584</v>
      </c>
      <c r="AB143" s="1">
        <v>2131</v>
      </c>
      <c r="AC143" s="1">
        <v>59343.51614592858</v>
      </c>
      <c r="AD143" s="22">
        <f t="shared" si="5"/>
        <v>59.34351614592858</v>
      </c>
    </row>
    <row r="144" spans="16:30" ht="15">
      <c r="P144" s="30">
        <v>2132</v>
      </c>
      <c r="Q144" s="30">
        <v>110.80236403283683</v>
      </c>
      <c r="R144" s="30">
        <v>84225.86645745704</v>
      </c>
      <c r="S144" s="30">
        <v>33.714690677922846</v>
      </c>
      <c r="T144" s="30">
        <v>50535.51987447422</v>
      </c>
      <c r="U144" s="46">
        <f t="shared" si="4"/>
        <v>56449.29871134047</v>
      </c>
      <c r="V144" s="30">
        <v>61.6701386839312</v>
      </c>
      <c r="W144" s="30">
        <v>33690.34658298282</v>
      </c>
      <c r="X144" s="30">
        <v>1.2076193028359896</v>
      </c>
      <c r="Y144" s="30">
        <v>336.9034658298282</v>
      </c>
      <c r="AB144" s="1">
        <v>2132</v>
      </c>
      <c r="AC144" s="1">
        <v>56449.29871134047</v>
      </c>
      <c r="AD144" s="22">
        <f t="shared" si="5"/>
        <v>56.44929871134047</v>
      </c>
    </row>
    <row r="145" spans="16:30" ht="15">
      <c r="P145" s="30">
        <v>2133</v>
      </c>
      <c r="Q145" s="30">
        <v>105.39846897227397</v>
      </c>
      <c r="R145" s="30">
        <v>80118.12247840084</v>
      </c>
      <c r="S145" s="30">
        <v>32.07040581078013</v>
      </c>
      <c r="T145" s="30">
        <v>48070.8734870405</v>
      </c>
      <c r="U145" s="46">
        <f t="shared" si="4"/>
        <v>53696.23392665728</v>
      </c>
      <c r="V145" s="30">
        <v>58.662450529195084</v>
      </c>
      <c r="W145" s="30">
        <v>32047.24899136034</v>
      </c>
      <c r="X145" s="30">
        <v>1.1487230144526317</v>
      </c>
      <c r="Y145" s="30">
        <v>320.4724899136034</v>
      </c>
      <c r="AB145" s="1">
        <v>2133</v>
      </c>
      <c r="AC145" s="1">
        <v>53696.23392665728</v>
      </c>
      <c r="AD145" s="22">
        <f t="shared" si="5"/>
        <v>53.69623392665728</v>
      </c>
    </row>
    <row r="146" spans="16:30" ht="15">
      <c r="P146" s="30">
        <v>2134</v>
      </c>
      <c r="Q146" s="30">
        <v>100.25812498375258</v>
      </c>
      <c r="R146" s="30">
        <v>76210.71553720698</v>
      </c>
      <c r="S146" s="30">
        <v>30.506313662892747</v>
      </c>
      <c r="T146" s="30">
        <v>45726.429322324184</v>
      </c>
      <c r="U146" s="46">
        <f t="shared" si="4"/>
        <v>51077.43769590994</v>
      </c>
      <c r="V146" s="30">
        <v>55.80144905668787</v>
      </c>
      <c r="W146" s="30">
        <v>30484.28621488279</v>
      </c>
      <c r="X146" s="30">
        <v>1.0926991319485027</v>
      </c>
      <c r="Y146" s="30">
        <v>304.8428621488279</v>
      </c>
      <c r="AB146" s="1">
        <v>2134</v>
      </c>
      <c r="AC146" s="1">
        <v>51077.43769590994</v>
      </c>
      <c r="AD146" s="22">
        <f t="shared" si="5"/>
        <v>51.077437695909936</v>
      </c>
    </row>
    <row r="150" ht="15">
      <c r="AC150" s="1">
        <f>(AD146/365)/24</f>
        <v>0.0058307577278436</v>
      </c>
    </row>
  </sheetData>
  <mergeCells count="6">
    <mergeCell ref="X4:Y4"/>
    <mergeCell ref="B4:B8"/>
    <mergeCell ref="P4:P5"/>
    <mergeCell ref="Q4:R4"/>
    <mergeCell ref="S4:T4"/>
    <mergeCell ref="V4:W4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46949-C831-49F6-834D-336532FB0AE3}">
  <sheetPr>
    <pageSetUpPr fitToPage="1"/>
  </sheetPr>
  <dimension ref="B3:P62"/>
  <sheetViews>
    <sheetView showGridLines="0" view="pageBreakPreview" zoomScale="85" zoomScaleSheetLayoutView="85" workbookViewId="0" topLeftCell="A12">
      <selection activeCell="N23" sqref="N23"/>
    </sheetView>
  </sheetViews>
  <sheetFormatPr defaultColWidth="9.140625" defaultRowHeight="15"/>
  <cols>
    <col min="1" max="1" width="1.7109375" style="55" customWidth="1"/>
    <col min="2" max="2" width="6.57421875" style="55" customWidth="1"/>
    <col min="3" max="3" width="7.7109375" style="55" customWidth="1"/>
    <col min="4" max="4" width="13.00390625" style="55" customWidth="1"/>
    <col min="5" max="5" width="43.8515625" style="55" customWidth="1"/>
    <col min="6" max="7" width="9.8515625" style="55" customWidth="1"/>
    <col min="8" max="9" width="14.28125" style="55" customWidth="1"/>
    <col min="10" max="11" width="15.57421875" style="55" customWidth="1"/>
    <col min="12" max="12" width="8.7109375" style="55" customWidth="1"/>
    <col min="13" max="13" width="9.140625" style="55" customWidth="1"/>
    <col min="14" max="14" width="10.57421875" style="55" bestFit="1" customWidth="1"/>
    <col min="15" max="15" width="10.00390625" style="55" bestFit="1" customWidth="1"/>
    <col min="16" max="16" width="21.421875" style="55" customWidth="1"/>
    <col min="17" max="17" width="8.7109375" style="55" customWidth="1"/>
    <col min="18" max="18" width="1.8515625" style="55" customWidth="1"/>
    <col min="19" max="19" width="8.7109375" style="55" customWidth="1"/>
    <col min="20" max="20" width="2.28125" style="55" customWidth="1"/>
    <col min="21" max="256" width="8.7109375" style="55" customWidth="1"/>
    <col min="257" max="257" width="1.7109375" style="55" customWidth="1"/>
    <col min="258" max="258" width="6.57421875" style="55" customWidth="1"/>
    <col min="259" max="259" width="7.7109375" style="55" customWidth="1"/>
    <col min="260" max="260" width="13.00390625" style="55" customWidth="1"/>
    <col min="261" max="261" width="43.8515625" style="55" customWidth="1"/>
    <col min="262" max="263" width="9.8515625" style="55" customWidth="1"/>
    <col min="264" max="267" width="14.28125" style="55" customWidth="1"/>
    <col min="268" max="268" width="8.7109375" style="55" customWidth="1"/>
    <col min="269" max="269" width="9.140625" style="55" customWidth="1"/>
    <col min="270" max="270" width="10.57421875" style="55" bestFit="1" customWidth="1"/>
    <col min="271" max="271" width="10.00390625" style="55" bestFit="1" customWidth="1"/>
    <col min="272" max="272" width="21.421875" style="55" customWidth="1"/>
    <col min="273" max="273" width="8.7109375" style="55" customWidth="1"/>
    <col min="274" max="274" width="1.8515625" style="55" customWidth="1"/>
    <col min="275" max="275" width="8.7109375" style="55" customWidth="1"/>
    <col min="276" max="276" width="2.28125" style="55" customWidth="1"/>
    <col min="277" max="512" width="8.7109375" style="55" customWidth="1"/>
    <col min="513" max="513" width="1.7109375" style="55" customWidth="1"/>
    <col min="514" max="514" width="6.57421875" style="55" customWidth="1"/>
    <col min="515" max="515" width="7.7109375" style="55" customWidth="1"/>
    <col min="516" max="516" width="13.00390625" style="55" customWidth="1"/>
    <col min="517" max="517" width="43.8515625" style="55" customWidth="1"/>
    <col min="518" max="519" width="9.8515625" style="55" customWidth="1"/>
    <col min="520" max="523" width="14.28125" style="55" customWidth="1"/>
    <col min="524" max="524" width="8.7109375" style="55" customWidth="1"/>
    <col min="525" max="525" width="9.140625" style="55" customWidth="1"/>
    <col min="526" max="526" width="10.57421875" style="55" bestFit="1" customWidth="1"/>
    <col min="527" max="527" width="10.00390625" style="55" bestFit="1" customWidth="1"/>
    <col min="528" max="528" width="21.421875" style="55" customWidth="1"/>
    <col min="529" max="529" width="8.7109375" style="55" customWidth="1"/>
    <col min="530" max="530" width="1.8515625" style="55" customWidth="1"/>
    <col min="531" max="531" width="8.7109375" style="55" customWidth="1"/>
    <col min="532" max="532" width="2.28125" style="55" customWidth="1"/>
    <col min="533" max="768" width="8.7109375" style="55" customWidth="1"/>
    <col min="769" max="769" width="1.7109375" style="55" customWidth="1"/>
    <col min="770" max="770" width="6.57421875" style="55" customWidth="1"/>
    <col min="771" max="771" width="7.7109375" style="55" customWidth="1"/>
    <col min="772" max="772" width="13.00390625" style="55" customWidth="1"/>
    <col min="773" max="773" width="43.8515625" style="55" customWidth="1"/>
    <col min="774" max="775" width="9.8515625" style="55" customWidth="1"/>
    <col min="776" max="779" width="14.28125" style="55" customWidth="1"/>
    <col min="780" max="780" width="8.7109375" style="55" customWidth="1"/>
    <col min="781" max="781" width="9.140625" style="55" customWidth="1"/>
    <col min="782" max="782" width="10.57421875" style="55" bestFit="1" customWidth="1"/>
    <col min="783" max="783" width="10.00390625" style="55" bestFit="1" customWidth="1"/>
    <col min="784" max="784" width="21.421875" style="55" customWidth="1"/>
    <col min="785" max="785" width="8.7109375" style="55" customWidth="1"/>
    <col min="786" max="786" width="1.8515625" style="55" customWidth="1"/>
    <col min="787" max="787" width="8.7109375" style="55" customWidth="1"/>
    <col min="788" max="788" width="2.28125" style="55" customWidth="1"/>
    <col min="789" max="1024" width="8.7109375" style="55" customWidth="1"/>
    <col min="1025" max="1025" width="1.7109375" style="55" customWidth="1"/>
    <col min="1026" max="1026" width="6.57421875" style="55" customWidth="1"/>
    <col min="1027" max="1027" width="7.7109375" style="55" customWidth="1"/>
    <col min="1028" max="1028" width="13.00390625" style="55" customWidth="1"/>
    <col min="1029" max="1029" width="43.8515625" style="55" customWidth="1"/>
    <col min="1030" max="1031" width="9.8515625" style="55" customWidth="1"/>
    <col min="1032" max="1035" width="14.28125" style="55" customWidth="1"/>
    <col min="1036" max="1036" width="8.7109375" style="55" customWidth="1"/>
    <col min="1037" max="1037" width="9.140625" style="55" customWidth="1"/>
    <col min="1038" max="1038" width="10.57421875" style="55" bestFit="1" customWidth="1"/>
    <col min="1039" max="1039" width="10.00390625" style="55" bestFit="1" customWidth="1"/>
    <col min="1040" max="1040" width="21.421875" style="55" customWidth="1"/>
    <col min="1041" max="1041" width="8.7109375" style="55" customWidth="1"/>
    <col min="1042" max="1042" width="1.8515625" style="55" customWidth="1"/>
    <col min="1043" max="1043" width="8.7109375" style="55" customWidth="1"/>
    <col min="1044" max="1044" width="2.28125" style="55" customWidth="1"/>
    <col min="1045" max="1280" width="8.7109375" style="55" customWidth="1"/>
    <col min="1281" max="1281" width="1.7109375" style="55" customWidth="1"/>
    <col min="1282" max="1282" width="6.57421875" style="55" customWidth="1"/>
    <col min="1283" max="1283" width="7.7109375" style="55" customWidth="1"/>
    <col min="1284" max="1284" width="13.00390625" style="55" customWidth="1"/>
    <col min="1285" max="1285" width="43.8515625" style="55" customWidth="1"/>
    <col min="1286" max="1287" width="9.8515625" style="55" customWidth="1"/>
    <col min="1288" max="1291" width="14.28125" style="55" customWidth="1"/>
    <col min="1292" max="1292" width="8.7109375" style="55" customWidth="1"/>
    <col min="1293" max="1293" width="9.140625" style="55" customWidth="1"/>
    <col min="1294" max="1294" width="10.57421875" style="55" bestFit="1" customWidth="1"/>
    <col min="1295" max="1295" width="10.00390625" style="55" bestFit="1" customWidth="1"/>
    <col min="1296" max="1296" width="21.421875" style="55" customWidth="1"/>
    <col min="1297" max="1297" width="8.7109375" style="55" customWidth="1"/>
    <col min="1298" max="1298" width="1.8515625" style="55" customWidth="1"/>
    <col min="1299" max="1299" width="8.7109375" style="55" customWidth="1"/>
    <col min="1300" max="1300" width="2.28125" style="55" customWidth="1"/>
    <col min="1301" max="1536" width="8.7109375" style="55" customWidth="1"/>
    <col min="1537" max="1537" width="1.7109375" style="55" customWidth="1"/>
    <col min="1538" max="1538" width="6.57421875" style="55" customWidth="1"/>
    <col min="1539" max="1539" width="7.7109375" style="55" customWidth="1"/>
    <col min="1540" max="1540" width="13.00390625" style="55" customWidth="1"/>
    <col min="1541" max="1541" width="43.8515625" style="55" customWidth="1"/>
    <col min="1542" max="1543" width="9.8515625" style="55" customWidth="1"/>
    <col min="1544" max="1547" width="14.28125" style="55" customWidth="1"/>
    <col min="1548" max="1548" width="8.7109375" style="55" customWidth="1"/>
    <col min="1549" max="1549" width="9.140625" style="55" customWidth="1"/>
    <col min="1550" max="1550" width="10.57421875" style="55" bestFit="1" customWidth="1"/>
    <col min="1551" max="1551" width="10.00390625" style="55" bestFit="1" customWidth="1"/>
    <col min="1552" max="1552" width="21.421875" style="55" customWidth="1"/>
    <col min="1553" max="1553" width="8.7109375" style="55" customWidth="1"/>
    <col min="1554" max="1554" width="1.8515625" style="55" customWidth="1"/>
    <col min="1555" max="1555" width="8.7109375" style="55" customWidth="1"/>
    <col min="1556" max="1556" width="2.28125" style="55" customWidth="1"/>
    <col min="1557" max="1792" width="8.7109375" style="55" customWidth="1"/>
    <col min="1793" max="1793" width="1.7109375" style="55" customWidth="1"/>
    <col min="1794" max="1794" width="6.57421875" style="55" customWidth="1"/>
    <col min="1795" max="1795" width="7.7109375" style="55" customWidth="1"/>
    <col min="1796" max="1796" width="13.00390625" style="55" customWidth="1"/>
    <col min="1797" max="1797" width="43.8515625" style="55" customWidth="1"/>
    <col min="1798" max="1799" width="9.8515625" style="55" customWidth="1"/>
    <col min="1800" max="1803" width="14.28125" style="55" customWidth="1"/>
    <col min="1804" max="1804" width="8.7109375" style="55" customWidth="1"/>
    <col min="1805" max="1805" width="9.140625" style="55" customWidth="1"/>
    <col min="1806" max="1806" width="10.57421875" style="55" bestFit="1" customWidth="1"/>
    <col min="1807" max="1807" width="10.00390625" style="55" bestFit="1" customWidth="1"/>
    <col min="1808" max="1808" width="21.421875" style="55" customWidth="1"/>
    <col min="1809" max="1809" width="8.7109375" style="55" customWidth="1"/>
    <col min="1810" max="1810" width="1.8515625" style="55" customWidth="1"/>
    <col min="1811" max="1811" width="8.7109375" style="55" customWidth="1"/>
    <col min="1812" max="1812" width="2.28125" style="55" customWidth="1"/>
    <col min="1813" max="2048" width="8.7109375" style="55" customWidth="1"/>
    <col min="2049" max="2049" width="1.7109375" style="55" customWidth="1"/>
    <col min="2050" max="2050" width="6.57421875" style="55" customWidth="1"/>
    <col min="2051" max="2051" width="7.7109375" style="55" customWidth="1"/>
    <col min="2052" max="2052" width="13.00390625" style="55" customWidth="1"/>
    <col min="2053" max="2053" width="43.8515625" style="55" customWidth="1"/>
    <col min="2054" max="2055" width="9.8515625" style="55" customWidth="1"/>
    <col min="2056" max="2059" width="14.28125" style="55" customWidth="1"/>
    <col min="2060" max="2060" width="8.7109375" style="55" customWidth="1"/>
    <col min="2061" max="2061" width="9.140625" style="55" customWidth="1"/>
    <col min="2062" max="2062" width="10.57421875" style="55" bestFit="1" customWidth="1"/>
    <col min="2063" max="2063" width="10.00390625" style="55" bestFit="1" customWidth="1"/>
    <col min="2064" max="2064" width="21.421875" style="55" customWidth="1"/>
    <col min="2065" max="2065" width="8.7109375" style="55" customWidth="1"/>
    <col min="2066" max="2066" width="1.8515625" style="55" customWidth="1"/>
    <col min="2067" max="2067" width="8.7109375" style="55" customWidth="1"/>
    <col min="2068" max="2068" width="2.28125" style="55" customWidth="1"/>
    <col min="2069" max="2304" width="8.7109375" style="55" customWidth="1"/>
    <col min="2305" max="2305" width="1.7109375" style="55" customWidth="1"/>
    <col min="2306" max="2306" width="6.57421875" style="55" customWidth="1"/>
    <col min="2307" max="2307" width="7.7109375" style="55" customWidth="1"/>
    <col min="2308" max="2308" width="13.00390625" style="55" customWidth="1"/>
    <col min="2309" max="2309" width="43.8515625" style="55" customWidth="1"/>
    <col min="2310" max="2311" width="9.8515625" style="55" customWidth="1"/>
    <col min="2312" max="2315" width="14.28125" style="55" customWidth="1"/>
    <col min="2316" max="2316" width="8.7109375" style="55" customWidth="1"/>
    <col min="2317" max="2317" width="9.140625" style="55" customWidth="1"/>
    <col min="2318" max="2318" width="10.57421875" style="55" bestFit="1" customWidth="1"/>
    <col min="2319" max="2319" width="10.00390625" style="55" bestFit="1" customWidth="1"/>
    <col min="2320" max="2320" width="21.421875" style="55" customWidth="1"/>
    <col min="2321" max="2321" width="8.7109375" style="55" customWidth="1"/>
    <col min="2322" max="2322" width="1.8515625" style="55" customWidth="1"/>
    <col min="2323" max="2323" width="8.7109375" style="55" customWidth="1"/>
    <col min="2324" max="2324" width="2.28125" style="55" customWidth="1"/>
    <col min="2325" max="2560" width="8.7109375" style="55" customWidth="1"/>
    <col min="2561" max="2561" width="1.7109375" style="55" customWidth="1"/>
    <col min="2562" max="2562" width="6.57421875" style="55" customWidth="1"/>
    <col min="2563" max="2563" width="7.7109375" style="55" customWidth="1"/>
    <col min="2564" max="2564" width="13.00390625" style="55" customWidth="1"/>
    <col min="2565" max="2565" width="43.8515625" style="55" customWidth="1"/>
    <col min="2566" max="2567" width="9.8515625" style="55" customWidth="1"/>
    <col min="2568" max="2571" width="14.28125" style="55" customWidth="1"/>
    <col min="2572" max="2572" width="8.7109375" style="55" customWidth="1"/>
    <col min="2573" max="2573" width="9.140625" style="55" customWidth="1"/>
    <col min="2574" max="2574" width="10.57421875" style="55" bestFit="1" customWidth="1"/>
    <col min="2575" max="2575" width="10.00390625" style="55" bestFit="1" customWidth="1"/>
    <col min="2576" max="2576" width="21.421875" style="55" customWidth="1"/>
    <col min="2577" max="2577" width="8.7109375" style="55" customWidth="1"/>
    <col min="2578" max="2578" width="1.8515625" style="55" customWidth="1"/>
    <col min="2579" max="2579" width="8.7109375" style="55" customWidth="1"/>
    <col min="2580" max="2580" width="2.28125" style="55" customWidth="1"/>
    <col min="2581" max="2816" width="8.7109375" style="55" customWidth="1"/>
    <col min="2817" max="2817" width="1.7109375" style="55" customWidth="1"/>
    <col min="2818" max="2818" width="6.57421875" style="55" customWidth="1"/>
    <col min="2819" max="2819" width="7.7109375" style="55" customWidth="1"/>
    <col min="2820" max="2820" width="13.00390625" style="55" customWidth="1"/>
    <col min="2821" max="2821" width="43.8515625" style="55" customWidth="1"/>
    <col min="2822" max="2823" width="9.8515625" style="55" customWidth="1"/>
    <col min="2824" max="2827" width="14.28125" style="55" customWidth="1"/>
    <col min="2828" max="2828" width="8.7109375" style="55" customWidth="1"/>
    <col min="2829" max="2829" width="9.140625" style="55" customWidth="1"/>
    <col min="2830" max="2830" width="10.57421875" style="55" bestFit="1" customWidth="1"/>
    <col min="2831" max="2831" width="10.00390625" style="55" bestFit="1" customWidth="1"/>
    <col min="2832" max="2832" width="21.421875" style="55" customWidth="1"/>
    <col min="2833" max="2833" width="8.7109375" style="55" customWidth="1"/>
    <col min="2834" max="2834" width="1.8515625" style="55" customWidth="1"/>
    <col min="2835" max="2835" width="8.7109375" style="55" customWidth="1"/>
    <col min="2836" max="2836" width="2.28125" style="55" customWidth="1"/>
    <col min="2837" max="3072" width="8.7109375" style="55" customWidth="1"/>
    <col min="3073" max="3073" width="1.7109375" style="55" customWidth="1"/>
    <col min="3074" max="3074" width="6.57421875" style="55" customWidth="1"/>
    <col min="3075" max="3075" width="7.7109375" style="55" customWidth="1"/>
    <col min="3076" max="3076" width="13.00390625" style="55" customWidth="1"/>
    <col min="3077" max="3077" width="43.8515625" style="55" customWidth="1"/>
    <col min="3078" max="3079" width="9.8515625" style="55" customWidth="1"/>
    <col min="3080" max="3083" width="14.28125" style="55" customWidth="1"/>
    <col min="3084" max="3084" width="8.7109375" style="55" customWidth="1"/>
    <col min="3085" max="3085" width="9.140625" style="55" customWidth="1"/>
    <col min="3086" max="3086" width="10.57421875" style="55" bestFit="1" customWidth="1"/>
    <col min="3087" max="3087" width="10.00390625" style="55" bestFit="1" customWidth="1"/>
    <col min="3088" max="3088" width="21.421875" style="55" customWidth="1"/>
    <col min="3089" max="3089" width="8.7109375" style="55" customWidth="1"/>
    <col min="3090" max="3090" width="1.8515625" style="55" customWidth="1"/>
    <col min="3091" max="3091" width="8.7109375" style="55" customWidth="1"/>
    <col min="3092" max="3092" width="2.28125" style="55" customWidth="1"/>
    <col min="3093" max="3328" width="8.7109375" style="55" customWidth="1"/>
    <col min="3329" max="3329" width="1.7109375" style="55" customWidth="1"/>
    <col min="3330" max="3330" width="6.57421875" style="55" customWidth="1"/>
    <col min="3331" max="3331" width="7.7109375" style="55" customWidth="1"/>
    <col min="3332" max="3332" width="13.00390625" style="55" customWidth="1"/>
    <col min="3333" max="3333" width="43.8515625" style="55" customWidth="1"/>
    <col min="3334" max="3335" width="9.8515625" style="55" customWidth="1"/>
    <col min="3336" max="3339" width="14.28125" style="55" customWidth="1"/>
    <col min="3340" max="3340" width="8.7109375" style="55" customWidth="1"/>
    <col min="3341" max="3341" width="9.140625" style="55" customWidth="1"/>
    <col min="3342" max="3342" width="10.57421875" style="55" bestFit="1" customWidth="1"/>
    <col min="3343" max="3343" width="10.00390625" style="55" bestFit="1" customWidth="1"/>
    <col min="3344" max="3344" width="21.421875" style="55" customWidth="1"/>
    <col min="3345" max="3345" width="8.7109375" style="55" customWidth="1"/>
    <col min="3346" max="3346" width="1.8515625" style="55" customWidth="1"/>
    <col min="3347" max="3347" width="8.7109375" style="55" customWidth="1"/>
    <col min="3348" max="3348" width="2.28125" style="55" customWidth="1"/>
    <col min="3349" max="3584" width="8.7109375" style="55" customWidth="1"/>
    <col min="3585" max="3585" width="1.7109375" style="55" customWidth="1"/>
    <col min="3586" max="3586" width="6.57421875" style="55" customWidth="1"/>
    <col min="3587" max="3587" width="7.7109375" style="55" customWidth="1"/>
    <col min="3588" max="3588" width="13.00390625" style="55" customWidth="1"/>
    <col min="3589" max="3589" width="43.8515625" style="55" customWidth="1"/>
    <col min="3590" max="3591" width="9.8515625" style="55" customWidth="1"/>
    <col min="3592" max="3595" width="14.28125" style="55" customWidth="1"/>
    <col min="3596" max="3596" width="8.7109375" style="55" customWidth="1"/>
    <col min="3597" max="3597" width="9.140625" style="55" customWidth="1"/>
    <col min="3598" max="3598" width="10.57421875" style="55" bestFit="1" customWidth="1"/>
    <col min="3599" max="3599" width="10.00390625" style="55" bestFit="1" customWidth="1"/>
    <col min="3600" max="3600" width="21.421875" style="55" customWidth="1"/>
    <col min="3601" max="3601" width="8.7109375" style="55" customWidth="1"/>
    <col min="3602" max="3602" width="1.8515625" style="55" customWidth="1"/>
    <col min="3603" max="3603" width="8.7109375" style="55" customWidth="1"/>
    <col min="3604" max="3604" width="2.28125" style="55" customWidth="1"/>
    <col min="3605" max="3840" width="8.7109375" style="55" customWidth="1"/>
    <col min="3841" max="3841" width="1.7109375" style="55" customWidth="1"/>
    <col min="3842" max="3842" width="6.57421875" style="55" customWidth="1"/>
    <col min="3843" max="3843" width="7.7109375" style="55" customWidth="1"/>
    <col min="3844" max="3844" width="13.00390625" style="55" customWidth="1"/>
    <col min="3845" max="3845" width="43.8515625" style="55" customWidth="1"/>
    <col min="3846" max="3847" width="9.8515625" style="55" customWidth="1"/>
    <col min="3848" max="3851" width="14.28125" style="55" customWidth="1"/>
    <col min="3852" max="3852" width="8.7109375" style="55" customWidth="1"/>
    <col min="3853" max="3853" width="9.140625" style="55" customWidth="1"/>
    <col min="3854" max="3854" width="10.57421875" style="55" bestFit="1" customWidth="1"/>
    <col min="3855" max="3855" width="10.00390625" style="55" bestFit="1" customWidth="1"/>
    <col min="3856" max="3856" width="21.421875" style="55" customWidth="1"/>
    <col min="3857" max="3857" width="8.7109375" style="55" customWidth="1"/>
    <col min="3858" max="3858" width="1.8515625" style="55" customWidth="1"/>
    <col min="3859" max="3859" width="8.7109375" style="55" customWidth="1"/>
    <col min="3860" max="3860" width="2.28125" style="55" customWidth="1"/>
    <col min="3861" max="4096" width="8.7109375" style="55" customWidth="1"/>
    <col min="4097" max="4097" width="1.7109375" style="55" customWidth="1"/>
    <col min="4098" max="4098" width="6.57421875" style="55" customWidth="1"/>
    <col min="4099" max="4099" width="7.7109375" style="55" customWidth="1"/>
    <col min="4100" max="4100" width="13.00390625" style="55" customWidth="1"/>
    <col min="4101" max="4101" width="43.8515625" style="55" customWidth="1"/>
    <col min="4102" max="4103" width="9.8515625" style="55" customWidth="1"/>
    <col min="4104" max="4107" width="14.28125" style="55" customWidth="1"/>
    <col min="4108" max="4108" width="8.7109375" style="55" customWidth="1"/>
    <col min="4109" max="4109" width="9.140625" style="55" customWidth="1"/>
    <col min="4110" max="4110" width="10.57421875" style="55" bestFit="1" customWidth="1"/>
    <col min="4111" max="4111" width="10.00390625" style="55" bestFit="1" customWidth="1"/>
    <col min="4112" max="4112" width="21.421875" style="55" customWidth="1"/>
    <col min="4113" max="4113" width="8.7109375" style="55" customWidth="1"/>
    <col min="4114" max="4114" width="1.8515625" style="55" customWidth="1"/>
    <col min="4115" max="4115" width="8.7109375" style="55" customWidth="1"/>
    <col min="4116" max="4116" width="2.28125" style="55" customWidth="1"/>
    <col min="4117" max="4352" width="8.7109375" style="55" customWidth="1"/>
    <col min="4353" max="4353" width="1.7109375" style="55" customWidth="1"/>
    <col min="4354" max="4354" width="6.57421875" style="55" customWidth="1"/>
    <col min="4355" max="4355" width="7.7109375" style="55" customWidth="1"/>
    <col min="4356" max="4356" width="13.00390625" style="55" customWidth="1"/>
    <col min="4357" max="4357" width="43.8515625" style="55" customWidth="1"/>
    <col min="4358" max="4359" width="9.8515625" style="55" customWidth="1"/>
    <col min="4360" max="4363" width="14.28125" style="55" customWidth="1"/>
    <col min="4364" max="4364" width="8.7109375" style="55" customWidth="1"/>
    <col min="4365" max="4365" width="9.140625" style="55" customWidth="1"/>
    <col min="4366" max="4366" width="10.57421875" style="55" bestFit="1" customWidth="1"/>
    <col min="4367" max="4367" width="10.00390625" style="55" bestFit="1" customWidth="1"/>
    <col min="4368" max="4368" width="21.421875" style="55" customWidth="1"/>
    <col min="4369" max="4369" width="8.7109375" style="55" customWidth="1"/>
    <col min="4370" max="4370" width="1.8515625" style="55" customWidth="1"/>
    <col min="4371" max="4371" width="8.7109375" style="55" customWidth="1"/>
    <col min="4372" max="4372" width="2.28125" style="55" customWidth="1"/>
    <col min="4373" max="4608" width="8.7109375" style="55" customWidth="1"/>
    <col min="4609" max="4609" width="1.7109375" style="55" customWidth="1"/>
    <col min="4610" max="4610" width="6.57421875" style="55" customWidth="1"/>
    <col min="4611" max="4611" width="7.7109375" style="55" customWidth="1"/>
    <col min="4612" max="4612" width="13.00390625" style="55" customWidth="1"/>
    <col min="4613" max="4613" width="43.8515625" style="55" customWidth="1"/>
    <col min="4614" max="4615" width="9.8515625" style="55" customWidth="1"/>
    <col min="4616" max="4619" width="14.28125" style="55" customWidth="1"/>
    <col min="4620" max="4620" width="8.7109375" style="55" customWidth="1"/>
    <col min="4621" max="4621" width="9.140625" style="55" customWidth="1"/>
    <col min="4622" max="4622" width="10.57421875" style="55" bestFit="1" customWidth="1"/>
    <col min="4623" max="4623" width="10.00390625" style="55" bestFit="1" customWidth="1"/>
    <col min="4624" max="4624" width="21.421875" style="55" customWidth="1"/>
    <col min="4625" max="4625" width="8.7109375" style="55" customWidth="1"/>
    <col min="4626" max="4626" width="1.8515625" style="55" customWidth="1"/>
    <col min="4627" max="4627" width="8.7109375" style="55" customWidth="1"/>
    <col min="4628" max="4628" width="2.28125" style="55" customWidth="1"/>
    <col min="4629" max="4864" width="8.7109375" style="55" customWidth="1"/>
    <col min="4865" max="4865" width="1.7109375" style="55" customWidth="1"/>
    <col min="4866" max="4866" width="6.57421875" style="55" customWidth="1"/>
    <col min="4867" max="4867" width="7.7109375" style="55" customWidth="1"/>
    <col min="4868" max="4868" width="13.00390625" style="55" customWidth="1"/>
    <col min="4869" max="4869" width="43.8515625" style="55" customWidth="1"/>
    <col min="4870" max="4871" width="9.8515625" style="55" customWidth="1"/>
    <col min="4872" max="4875" width="14.28125" style="55" customWidth="1"/>
    <col min="4876" max="4876" width="8.7109375" style="55" customWidth="1"/>
    <col min="4877" max="4877" width="9.140625" style="55" customWidth="1"/>
    <col min="4878" max="4878" width="10.57421875" style="55" bestFit="1" customWidth="1"/>
    <col min="4879" max="4879" width="10.00390625" style="55" bestFit="1" customWidth="1"/>
    <col min="4880" max="4880" width="21.421875" style="55" customWidth="1"/>
    <col min="4881" max="4881" width="8.7109375" style="55" customWidth="1"/>
    <col min="4882" max="4882" width="1.8515625" style="55" customWidth="1"/>
    <col min="4883" max="4883" width="8.7109375" style="55" customWidth="1"/>
    <col min="4884" max="4884" width="2.28125" style="55" customWidth="1"/>
    <col min="4885" max="5120" width="8.7109375" style="55" customWidth="1"/>
    <col min="5121" max="5121" width="1.7109375" style="55" customWidth="1"/>
    <col min="5122" max="5122" width="6.57421875" style="55" customWidth="1"/>
    <col min="5123" max="5123" width="7.7109375" style="55" customWidth="1"/>
    <col min="5124" max="5124" width="13.00390625" style="55" customWidth="1"/>
    <col min="5125" max="5125" width="43.8515625" style="55" customWidth="1"/>
    <col min="5126" max="5127" width="9.8515625" style="55" customWidth="1"/>
    <col min="5128" max="5131" width="14.28125" style="55" customWidth="1"/>
    <col min="5132" max="5132" width="8.7109375" style="55" customWidth="1"/>
    <col min="5133" max="5133" width="9.140625" style="55" customWidth="1"/>
    <col min="5134" max="5134" width="10.57421875" style="55" bestFit="1" customWidth="1"/>
    <col min="5135" max="5135" width="10.00390625" style="55" bestFit="1" customWidth="1"/>
    <col min="5136" max="5136" width="21.421875" style="55" customWidth="1"/>
    <col min="5137" max="5137" width="8.7109375" style="55" customWidth="1"/>
    <col min="5138" max="5138" width="1.8515625" style="55" customWidth="1"/>
    <col min="5139" max="5139" width="8.7109375" style="55" customWidth="1"/>
    <col min="5140" max="5140" width="2.28125" style="55" customWidth="1"/>
    <col min="5141" max="5376" width="8.7109375" style="55" customWidth="1"/>
    <col min="5377" max="5377" width="1.7109375" style="55" customWidth="1"/>
    <col min="5378" max="5378" width="6.57421875" style="55" customWidth="1"/>
    <col min="5379" max="5379" width="7.7109375" style="55" customWidth="1"/>
    <col min="5380" max="5380" width="13.00390625" style="55" customWidth="1"/>
    <col min="5381" max="5381" width="43.8515625" style="55" customWidth="1"/>
    <col min="5382" max="5383" width="9.8515625" style="55" customWidth="1"/>
    <col min="5384" max="5387" width="14.28125" style="55" customWidth="1"/>
    <col min="5388" max="5388" width="8.7109375" style="55" customWidth="1"/>
    <col min="5389" max="5389" width="9.140625" style="55" customWidth="1"/>
    <col min="5390" max="5390" width="10.57421875" style="55" bestFit="1" customWidth="1"/>
    <col min="5391" max="5391" width="10.00390625" style="55" bestFit="1" customWidth="1"/>
    <col min="5392" max="5392" width="21.421875" style="55" customWidth="1"/>
    <col min="5393" max="5393" width="8.7109375" style="55" customWidth="1"/>
    <col min="5394" max="5394" width="1.8515625" style="55" customWidth="1"/>
    <col min="5395" max="5395" width="8.7109375" style="55" customWidth="1"/>
    <col min="5396" max="5396" width="2.28125" style="55" customWidth="1"/>
    <col min="5397" max="5632" width="8.7109375" style="55" customWidth="1"/>
    <col min="5633" max="5633" width="1.7109375" style="55" customWidth="1"/>
    <col min="5634" max="5634" width="6.57421875" style="55" customWidth="1"/>
    <col min="5635" max="5635" width="7.7109375" style="55" customWidth="1"/>
    <col min="5636" max="5636" width="13.00390625" style="55" customWidth="1"/>
    <col min="5637" max="5637" width="43.8515625" style="55" customWidth="1"/>
    <col min="5638" max="5639" width="9.8515625" style="55" customWidth="1"/>
    <col min="5640" max="5643" width="14.28125" style="55" customWidth="1"/>
    <col min="5644" max="5644" width="8.7109375" style="55" customWidth="1"/>
    <col min="5645" max="5645" width="9.140625" style="55" customWidth="1"/>
    <col min="5646" max="5646" width="10.57421875" style="55" bestFit="1" customWidth="1"/>
    <col min="5647" max="5647" width="10.00390625" style="55" bestFit="1" customWidth="1"/>
    <col min="5648" max="5648" width="21.421875" style="55" customWidth="1"/>
    <col min="5649" max="5649" width="8.7109375" style="55" customWidth="1"/>
    <col min="5650" max="5650" width="1.8515625" style="55" customWidth="1"/>
    <col min="5651" max="5651" width="8.7109375" style="55" customWidth="1"/>
    <col min="5652" max="5652" width="2.28125" style="55" customWidth="1"/>
    <col min="5653" max="5888" width="8.7109375" style="55" customWidth="1"/>
    <col min="5889" max="5889" width="1.7109375" style="55" customWidth="1"/>
    <col min="5890" max="5890" width="6.57421875" style="55" customWidth="1"/>
    <col min="5891" max="5891" width="7.7109375" style="55" customWidth="1"/>
    <col min="5892" max="5892" width="13.00390625" style="55" customWidth="1"/>
    <col min="5893" max="5893" width="43.8515625" style="55" customWidth="1"/>
    <col min="5894" max="5895" width="9.8515625" style="55" customWidth="1"/>
    <col min="5896" max="5899" width="14.28125" style="55" customWidth="1"/>
    <col min="5900" max="5900" width="8.7109375" style="55" customWidth="1"/>
    <col min="5901" max="5901" width="9.140625" style="55" customWidth="1"/>
    <col min="5902" max="5902" width="10.57421875" style="55" bestFit="1" customWidth="1"/>
    <col min="5903" max="5903" width="10.00390625" style="55" bestFit="1" customWidth="1"/>
    <col min="5904" max="5904" width="21.421875" style="55" customWidth="1"/>
    <col min="5905" max="5905" width="8.7109375" style="55" customWidth="1"/>
    <col min="5906" max="5906" width="1.8515625" style="55" customWidth="1"/>
    <col min="5907" max="5907" width="8.7109375" style="55" customWidth="1"/>
    <col min="5908" max="5908" width="2.28125" style="55" customWidth="1"/>
    <col min="5909" max="6144" width="8.7109375" style="55" customWidth="1"/>
    <col min="6145" max="6145" width="1.7109375" style="55" customWidth="1"/>
    <col min="6146" max="6146" width="6.57421875" style="55" customWidth="1"/>
    <col min="6147" max="6147" width="7.7109375" style="55" customWidth="1"/>
    <col min="6148" max="6148" width="13.00390625" style="55" customWidth="1"/>
    <col min="6149" max="6149" width="43.8515625" style="55" customWidth="1"/>
    <col min="6150" max="6151" width="9.8515625" style="55" customWidth="1"/>
    <col min="6152" max="6155" width="14.28125" style="55" customWidth="1"/>
    <col min="6156" max="6156" width="8.7109375" style="55" customWidth="1"/>
    <col min="6157" max="6157" width="9.140625" style="55" customWidth="1"/>
    <col min="6158" max="6158" width="10.57421875" style="55" bestFit="1" customWidth="1"/>
    <col min="6159" max="6159" width="10.00390625" style="55" bestFit="1" customWidth="1"/>
    <col min="6160" max="6160" width="21.421875" style="55" customWidth="1"/>
    <col min="6161" max="6161" width="8.7109375" style="55" customWidth="1"/>
    <col min="6162" max="6162" width="1.8515625" style="55" customWidth="1"/>
    <col min="6163" max="6163" width="8.7109375" style="55" customWidth="1"/>
    <col min="6164" max="6164" width="2.28125" style="55" customWidth="1"/>
    <col min="6165" max="6400" width="8.7109375" style="55" customWidth="1"/>
    <col min="6401" max="6401" width="1.7109375" style="55" customWidth="1"/>
    <col min="6402" max="6402" width="6.57421875" style="55" customWidth="1"/>
    <col min="6403" max="6403" width="7.7109375" style="55" customWidth="1"/>
    <col min="6404" max="6404" width="13.00390625" style="55" customWidth="1"/>
    <col min="6405" max="6405" width="43.8515625" style="55" customWidth="1"/>
    <col min="6406" max="6407" width="9.8515625" style="55" customWidth="1"/>
    <col min="6408" max="6411" width="14.28125" style="55" customWidth="1"/>
    <col min="6412" max="6412" width="8.7109375" style="55" customWidth="1"/>
    <col min="6413" max="6413" width="9.140625" style="55" customWidth="1"/>
    <col min="6414" max="6414" width="10.57421875" style="55" bestFit="1" customWidth="1"/>
    <col min="6415" max="6415" width="10.00390625" style="55" bestFit="1" customWidth="1"/>
    <col min="6416" max="6416" width="21.421875" style="55" customWidth="1"/>
    <col min="6417" max="6417" width="8.7109375" style="55" customWidth="1"/>
    <col min="6418" max="6418" width="1.8515625" style="55" customWidth="1"/>
    <col min="6419" max="6419" width="8.7109375" style="55" customWidth="1"/>
    <col min="6420" max="6420" width="2.28125" style="55" customWidth="1"/>
    <col min="6421" max="6656" width="8.7109375" style="55" customWidth="1"/>
    <col min="6657" max="6657" width="1.7109375" style="55" customWidth="1"/>
    <col min="6658" max="6658" width="6.57421875" style="55" customWidth="1"/>
    <col min="6659" max="6659" width="7.7109375" style="55" customWidth="1"/>
    <col min="6660" max="6660" width="13.00390625" style="55" customWidth="1"/>
    <col min="6661" max="6661" width="43.8515625" style="55" customWidth="1"/>
    <col min="6662" max="6663" width="9.8515625" style="55" customWidth="1"/>
    <col min="6664" max="6667" width="14.28125" style="55" customWidth="1"/>
    <col min="6668" max="6668" width="8.7109375" style="55" customWidth="1"/>
    <col min="6669" max="6669" width="9.140625" style="55" customWidth="1"/>
    <col min="6670" max="6670" width="10.57421875" style="55" bestFit="1" customWidth="1"/>
    <col min="6671" max="6671" width="10.00390625" style="55" bestFit="1" customWidth="1"/>
    <col min="6672" max="6672" width="21.421875" style="55" customWidth="1"/>
    <col min="6673" max="6673" width="8.7109375" style="55" customWidth="1"/>
    <col min="6674" max="6674" width="1.8515625" style="55" customWidth="1"/>
    <col min="6675" max="6675" width="8.7109375" style="55" customWidth="1"/>
    <col min="6676" max="6676" width="2.28125" style="55" customWidth="1"/>
    <col min="6677" max="6912" width="8.7109375" style="55" customWidth="1"/>
    <col min="6913" max="6913" width="1.7109375" style="55" customWidth="1"/>
    <col min="6914" max="6914" width="6.57421875" style="55" customWidth="1"/>
    <col min="6915" max="6915" width="7.7109375" style="55" customWidth="1"/>
    <col min="6916" max="6916" width="13.00390625" style="55" customWidth="1"/>
    <col min="6917" max="6917" width="43.8515625" style="55" customWidth="1"/>
    <col min="6918" max="6919" width="9.8515625" style="55" customWidth="1"/>
    <col min="6920" max="6923" width="14.28125" style="55" customWidth="1"/>
    <col min="6924" max="6924" width="8.7109375" style="55" customWidth="1"/>
    <col min="6925" max="6925" width="9.140625" style="55" customWidth="1"/>
    <col min="6926" max="6926" width="10.57421875" style="55" bestFit="1" customWidth="1"/>
    <col min="6927" max="6927" width="10.00390625" style="55" bestFit="1" customWidth="1"/>
    <col min="6928" max="6928" width="21.421875" style="55" customWidth="1"/>
    <col min="6929" max="6929" width="8.7109375" style="55" customWidth="1"/>
    <col min="6930" max="6930" width="1.8515625" style="55" customWidth="1"/>
    <col min="6931" max="6931" width="8.7109375" style="55" customWidth="1"/>
    <col min="6932" max="6932" width="2.28125" style="55" customWidth="1"/>
    <col min="6933" max="7168" width="8.7109375" style="55" customWidth="1"/>
    <col min="7169" max="7169" width="1.7109375" style="55" customWidth="1"/>
    <col min="7170" max="7170" width="6.57421875" style="55" customWidth="1"/>
    <col min="7171" max="7171" width="7.7109375" style="55" customWidth="1"/>
    <col min="7172" max="7172" width="13.00390625" style="55" customWidth="1"/>
    <col min="7173" max="7173" width="43.8515625" style="55" customWidth="1"/>
    <col min="7174" max="7175" width="9.8515625" style="55" customWidth="1"/>
    <col min="7176" max="7179" width="14.28125" style="55" customWidth="1"/>
    <col min="7180" max="7180" width="8.7109375" style="55" customWidth="1"/>
    <col min="7181" max="7181" width="9.140625" style="55" customWidth="1"/>
    <col min="7182" max="7182" width="10.57421875" style="55" bestFit="1" customWidth="1"/>
    <col min="7183" max="7183" width="10.00390625" style="55" bestFit="1" customWidth="1"/>
    <col min="7184" max="7184" width="21.421875" style="55" customWidth="1"/>
    <col min="7185" max="7185" width="8.7109375" style="55" customWidth="1"/>
    <col min="7186" max="7186" width="1.8515625" style="55" customWidth="1"/>
    <col min="7187" max="7187" width="8.7109375" style="55" customWidth="1"/>
    <col min="7188" max="7188" width="2.28125" style="55" customWidth="1"/>
    <col min="7189" max="7424" width="8.7109375" style="55" customWidth="1"/>
    <col min="7425" max="7425" width="1.7109375" style="55" customWidth="1"/>
    <col min="7426" max="7426" width="6.57421875" style="55" customWidth="1"/>
    <col min="7427" max="7427" width="7.7109375" style="55" customWidth="1"/>
    <col min="7428" max="7428" width="13.00390625" style="55" customWidth="1"/>
    <col min="7429" max="7429" width="43.8515625" style="55" customWidth="1"/>
    <col min="7430" max="7431" width="9.8515625" style="55" customWidth="1"/>
    <col min="7432" max="7435" width="14.28125" style="55" customWidth="1"/>
    <col min="7436" max="7436" width="8.7109375" style="55" customWidth="1"/>
    <col min="7437" max="7437" width="9.140625" style="55" customWidth="1"/>
    <col min="7438" max="7438" width="10.57421875" style="55" bestFit="1" customWidth="1"/>
    <col min="7439" max="7439" width="10.00390625" style="55" bestFit="1" customWidth="1"/>
    <col min="7440" max="7440" width="21.421875" style="55" customWidth="1"/>
    <col min="7441" max="7441" width="8.7109375" style="55" customWidth="1"/>
    <col min="7442" max="7442" width="1.8515625" style="55" customWidth="1"/>
    <col min="7443" max="7443" width="8.7109375" style="55" customWidth="1"/>
    <col min="7444" max="7444" width="2.28125" style="55" customWidth="1"/>
    <col min="7445" max="7680" width="8.7109375" style="55" customWidth="1"/>
    <col min="7681" max="7681" width="1.7109375" style="55" customWidth="1"/>
    <col min="7682" max="7682" width="6.57421875" style="55" customWidth="1"/>
    <col min="7683" max="7683" width="7.7109375" style="55" customWidth="1"/>
    <col min="7684" max="7684" width="13.00390625" style="55" customWidth="1"/>
    <col min="7685" max="7685" width="43.8515625" style="55" customWidth="1"/>
    <col min="7686" max="7687" width="9.8515625" style="55" customWidth="1"/>
    <col min="7688" max="7691" width="14.28125" style="55" customWidth="1"/>
    <col min="7692" max="7692" width="8.7109375" style="55" customWidth="1"/>
    <col min="7693" max="7693" width="9.140625" style="55" customWidth="1"/>
    <col min="7694" max="7694" width="10.57421875" style="55" bestFit="1" customWidth="1"/>
    <col min="7695" max="7695" width="10.00390625" style="55" bestFit="1" customWidth="1"/>
    <col min="7696" max="7696" width="21.421875" style="55" customWidth="1"/>
    <col min="7697" max="7697" width="8.7109375" style="55" customWidth="1"/>
    <col min="7698" max="7698" width="1.8515625" style="55" customWidth="1"/>
    <col min="7699" max="7699" width="8.7109375" style="55" customWidth="1"/>
    <col min="7700" max="7700" width="2.28125" style="55" customWidth="1"/>
    <col min="7701" max="7936" width="8.7109375" style="55" customWidth="1"/>
    <col min="7937" max="7937" width="1.7109375" style="55" customWidth="1"/>
    <col min="7938" max="7938" width="6.57421875" style="55" customWidth="1"/>
    <col min="7939" max="7939" width="7.7109375" style="55" customWidth="1"/>
    <col min="7940" max="7940" width="13.00390625" style="55" customWidth="1"/>
    <col min="7941" max="7941" width="43.8515625" style="55" customWidth="1"/>
    <col min="7942" max="7943" width="9.8515625" style="55" customWidth="1"/>
    <col min="7944" max="7947" width="14.28125" style="55" customWidth="1"/>
    <col min="7948" max="7948" width="8.7109375" style="55" customWidth="1"/>
    <col min="7949" max="7949" width="9.140625" style="55" customWidth="1"/>
    <col min="7950" max="7950" width="10.57421875" style="55" bestFit="1" customWidth="1"/>
    <col min="7951" max="7951" width="10.00390625" style="55" bestFit="1" customWidth="1"/>
    <col min="7952" max="7952" width="21.421875" style="55" customWidth="1"/>
    <col min="7953" max="7953" width="8.7109375" style="55" customWidth="1"/>
    <col min="7954" max="7954" width="1.8515625" style="55" customWidth="1"/>
    <col min="7955" max="7955" width="8.7109375" style="55" customWidth="1"/>
    <col min="7956" max="7956" width="2.28125" style="55" customWidth="1"/>
    <col min="7957" max="8192" width="8.7109375" style="55" customWidth="1"/>
    <col min="8193" max="8193" width="1.7109375" style="55" customWidth="1"/>
    <col min="8194" max="8194" width="6.57421875" style="55" customWidth="1"/>
    <col min="8195" max="8195" width="7.7109375" style="55" customWidth="1"/>
    <col min="8196" max="8196" width="13.00390625" style="55" customWidth="1"/>
    <col min="8197" max="8197" width="43.8515625" style="55" customWidth="1"/>
    <col min="8198" max="8199" width="9.8515625" style="55" customWidth="1"/>
    <col min="8200" max="8203" width="14.28125" style="55" customWidth="1"/>
    <col min="8204" max="8204" width="8.7109375" style="55" customWidth="1"/>
    <col min="8205" max="8205" width="9.140625" style="55" customWidth="1"/>
    <col min="8206" max="8206" width="10.57421875" style="55" bestFit="1" customWidth="1"/>
    <col min="8207" max="8207" width="10.00390625" style="55" bestFit="1" customWidth="1"/>
    <col min="8208" max="8208" width="21.421875" style="55" customWidth="1"/>
    <col min="8209" max="8209" width="8.7109375" style="55" customWidth="1"/>
    <col min="8210" max="8210" width="1.8515625" style="55" customWidth="1"/>
    <col min="8211" max="8211" width="8.7109375" style="55" customWidth="1"/>
    <col min="8212" max="8212" width="2.28125" style="55" customWidth="1"/>
    <col min="8213" max="8448" width="8.7109375" style="55" customWidth="1"/>
    <col min="8449" max="8449" width="1.7109375" style="55" customWidth="1"/>
    <col min="8450" max="8450" width="6.57421875" style="55" customWidth="1"/>
    <col min="8451" max="8451" width="7.7109375" style="55" customWidth="1"/>
    <col min="8452" max="8452" width="13.00390625" style="55" customWidth="1"/>
    <col min="8453" max="8453" width="43.8515625" style="55" customWidth="1"/>
    <col min="8454" max="8455" width="9.8515625" style="55" customWidth="1"/>
    <col min="8456" max="8459" width="14.28125" style="55" customWidth="1"/>
    <col min="8460" max="8460" width="8.7109375" style="55" customWidth="1"/>
    <col min="8461" max="8461" width="9.140625" style="55" customWidth="1"/>
    <col min="8462" max="8462" width="10.57421875" style="55" bestFit="1" customWidth="1"/>
    <col min="8463" max="8463" width="10.00390625" style="55" bestFit="1" customWidth="1"/>
    <col min="8464" max="8464" width="21.421875" style="55" customWidth="1"/>
    <col min="8465" max="8465" width="8.7109375" style="55" customWidth="1"/>
    <col min="8466" max="8466" width="1.8515625" style="55" customWidth="1"/>
    <col min="8467" max="8467" width="8.7109375" style="55" customWidth="1"/>
    <col min="8468" max="8468" width="2.28125" style="55" customWidth="1"/>
    <col min="8469" max="8704" width="8.7109375" style="55" customWidth="1"/>
    <col min="8705" max="8705" width="1.7109375" style="55" customWidth="1"/>
    <col min="8706" max="8706" width="6.57421875" style="55" customWidth="1"/>
    <col min="8707" max="8707" width="7.7109375" style="55" customWidth="1"/>
    <col min="8708" max="8708" width="13.00390625" style="55" customWidth="1"/>
    <col min="8709" max="8709" width="43.8515625" style="55" customWidth="1"/>
    <col min="8710" max="8711" width="9.8515625" style="55" customWidth="1"/>
    <col min="8712" max="8715" width="14.28125" style="55" customWidth="1"/>
    <col min="8716" max="8716" width="8.7109375" style="55" customWidth="1"/>
    <col min="8717" max="8717" width="9.140625" style="55" customWidth="1"/>
    <col min="8718" max="8718" width="10.57421875" style="55" bestFit="1" customWidth="1"/>
    <col min="8719" max="8719" width="10.00390625" style="55" bestFit="1" customWidth="1"/>
    <col min="8720" max="8720" width="21.421875" style="55" customWidth="1"/>
    <col min="8721" max="8721" width="8.7109375" style="55" customWidth="1"/>
    <col min="8722" max="8722" width="1.8515625" style="55" customWidth="1"/>
    <col min="8723" max="8723" width="8.7109375" style="55" customWidth="1"/>
    <col min="8724" max="8724" width="2.28125" style="55" customWidth="1"/>
    <col min="8725" max="8960" width="8.7109375" style="55" customWidth="1"/>
    <col min="8961" max="8961" width="1.7109375" style="55" customWidth="1"/>
    <col min="8962" max="8962" width="6.57421875" style="55" customWidth="1"/>
    <col min="8963" max="8963" width="7.7109375" style="55" customWidth="1"/>
    <col min="8964" max="8964" width="13.00390625" style="55" customWidth="1"/>
    <col min="8965" max="8965" width="43.8515625" style="55" customWidth="1"/>
    <col min="8966" max="8967" width="9.8515625" style="55" customWidth="1"/>
    <col min="8968" max="8971" width="14.28125" style="55" customWidth="1"/>
    <col min="8972" max="8972" width="8.7109375" style="55" customWidth="1"/>
    <col min="8973" max="8973" width="9.140625" style="55" customWidth="1"/>
    <col min="8974" max="8974" width="10.57421875" style="55" bestFit="1" customWidth="1"/>
    <col min="8975" max="8975" width="10.00390625" style="55" bestFit="1" customWidth="1"/>
    <col min="8976" max="8976" width="21.421875" style="55" customWidth="1"/>
    <col min="8977" max="8977" width="8.7109375" style="55" customWidth="1"/>
    <col min="8978" max="8978" width="1.8515625" style="55" customWidth="1"/>
    <col min="8979" max="8979" width="8.7109375" style="55" customWidth="1"/>
    <col min="8980" max="8980" width="2.28125" style="55" customWidth="1"/>
    <col min="8981" max="9216" width="8.7109375" style="55" customWidth="1"/>
    <col min="9217" max="9217" width="1.7109375" style="55" customWidth="1"/>
    <col min="9218" max="9218" width="6.57421875" style="55" customWidth="1"/>
    <col min="9219" max="9219" width="7.7109375" style="55" customWidth="1"/>
    <col min="9220" max="9220" width="13.00390625" style="55" customWidth="1"/>
    <col min="9221" max="9221" width="43.8515625" style="55" customWidth="1"/>
    <col min="9222" max="9223" width="9.8515625" style="55" customWidth="1"/>
    <col min="9224" max="9227" width="14.28125" style="55" customWidth="1"/>
    <col min="9228" max="9228" width="8.7109375" style="55" customWidth="1"/>
    <col min="9229" max="9229" width="9.140625" style="55" customWidth="1"/>
    <col min="9230" max="9230" width="10.57421875" style="55" bestFit="1" customWidth="1"/>
    <col min="9231" max="9231" width="10.00390625" style="55" bestFit="1" customWidth="1"/>
    <col min="9232" max="9232" width="21.421875" style="55" customWidth="1"/>
    <col min="9233" max="9233" width="8.7109375" style="55" customWidth="1"/>
    <col min="9234" max="9234" width="1.8515625" style="55" customWidth="1"/>
    <col min="9235" max="9235" width="8.7109375" style="55" customWidth="1"/>
    <col min="9236" max="9236" width="2.28125" style="55" customWidth="1"/>
    <col min="9237" max="9472" width="8.7109375" style="55" customWidth="1"/>
    <col min="9473" max="9473" width="1.7109375" style="55" customWidth="1"/>
    <col min="9474" max="9474" width="6.57421875" style="55" customWidth="1"/>
    <col min="9475" max="9475" width="7.7109375" style="55" customWidth="1"/>
    <col min="9476" max="9476" width="13.00390625" style="55" customWidth="1"/>
    <col min="9477" max="9477" width="43.8515625" style="55" customWidth="1"/>
    <col min="9478" max="9479" width="9.8515625" style="55" customWidth="1"/>
    <col min="9480" max="9483" width="14.28125" style="55" customWidth="1"/>
    <col min="9484" max="9484" width="8.7109375" style="55" customWidth="1"/>
    <col min="9485" max="9485" width="9.140625" style="55" customWidth="1"/>
    <col min="9486" max="9486" width="10.57421875" style="55" bestFit="1" customWidth="1"/>
    <col min="9487" max="9487" width="10.00390625" style="55" bestFit="1" customWidth="1"/>
    <col min="9488" max="9488" width="21.421875" style="55" customWidth="1"/>
    <col min="9489" max="9489" width="8.7109375" style="55" customWidth="1"/>
    <col min="9490" max="9490" width="1.8515625" style="55" customWidth="1"/>
    <col min="9491" max="9491" width="8.7109375" style="55" customWidth="1"/>
    <col min="9492" max="9492" width="2.28125" style="55" customWidth="1"/>
    <col min="9493" max="9728" width="8.7109375" style="55" customWidth="1"/>
    <col min="9729" max="9729" width="1.7109375" style="55" customWidth="1"/>
    <col min="9730" max="9730" width="6.57421875" style="55" customWidth="1"/>
    <col min="9731" max="9731" width="7.7109375" style="55" customWidth="1"/>
    <col min="9732" max="9732" width="13.00390625" style="55" customWidth="1"/>
    <col min="9733" max="9733" width="43.8515625" style="55" customWidth="1"/>
    <col min="9734" max="9735" width="9.8515625" style="55" customWidth="1"/>
    <col min="9736" max="9739" width="14.28125" style="55" customWidth="1"/>
    <col min="9740" max="9740" width="8.7109375" style="55" customWidth="1"/>
    <col min="9741" max="9741" width="9.140625" style="55" customWidth="1"/>
    <col min="9742" max="9742" width="10.57421875" style="55" bestFit="1" customWidth="1"/>
    <col min="9743" max="9743" width="10.00390625" style="55" bestFit="1" customWidth="1"/>
    <col min="9744" max="9744" width="21.421875" style="55" customWidth="1"/>
    <col min="9745" max="9745" width="8.7109375" style="55" customWidth="1"/>
    <col min="9746" max="9746" width="1.8515625" style="55" customWidth="1"/>
    <col min="9747" max="9747" width="8.7109375" style="55" customWidth="1"/>
    <col min="9748" max="9748" width="2.28125" style="55" customWidth="1"/>
    <col min="9749" max="9984" width="8.7109375" style="55" customWidth="1"/>
    <col min="9985" max="9985" width="1.7109375" style="55" customWidth="1"/>
    <col min="9986" max="9986" width="6.57421875" style="55" customWidth="1"/>
    <col min="9987" max="9987" width="7.7109375" style="55" customWidth="1"/>
    <col min="9988" max="9988" width="13.00390625" style="55" customWidth="1"/>
    <col min="9989" max="9989" width="43.8515625" style="55" customWidth="1"/>
    <col min="9990" max="9991" width="9.8515625" style="55" customWidth="1"/>
    <col min="9992" max="9995" width="14.28125" style="55" customWidth="1"/>
    <col min="9996" max="9996" width="8.7109375" style="55" customWidth="1"/>
    <col min="9997" max="9997" width="9.140625" style="55" customWidth="1"/>
    <col min="9998" max="9998" width="10.57421875" style="55" bestFit="1" customWidth="1"/>
    <col min="9999" max="9999" width="10.00390625" style="55" bestFit="1" customWidth="1"/>
    <col min="10000" max="10000" width="21.421875" style="55" customWidth="1"/>
    <col min="10001" max="10001" width="8.7109375" style="55" customWidth="1"/>
    <col min="10002" max="10002" width="1.8515625" style="55" customWidth="1"/>
    <col min="10003" max="10003" width="8.7109375" style="55" customWidth="1"/>
    <col min="10004" max="10004" width="2.28125" style="55" customWidth="1"/>
    <col min="10005" max="10240" width="8.7109375" style="55" customWidth="1"/>
    <col min="10241" max="10241" width="1.7109375" style="55" customWidth="1"/>
    <col min="10242" max="10242" width="6.57421875" style="55" customWidth="1"/>
    <col min="10243" max="10243" width="7.7109375" style="55" customWidth="1"/>
    <col min="10244" max="10244" width="13.00390625" style="55" customWidth="1"/>
    <col min="10245" max="10245" width="43.8515625" style="55" customWidth="1"/>
    <col min="10246" max="10247" width="9.8515625" style="55" customWidth="1"/>
    <col min="10248" max="10251" width="14.28125" style="55" customWidth="1"/>
    <col min="10252" max="10252" width="8.7109375" style="55" customWidth="1"/>
    <col min="10253" max="10253" width="9.140625" style="55" customWidth="1"/>
    <col min="10254" max="10254" width="10.57421875" style="55" bestFit="1" customWidth="1"/>
    <col min="10255" max="10255" width="10.00390625" style="55" bestFit="1" customWidth="1"/>
    <col min="10256" max="10256" width="21.421875" style="55" customWidth="1"/>
    <col min="10257" max="10257" width="8.7109375" style="55" customWidth="1"/>
    <col min="10258" max="10258" width="1.8515625" style="55" customWidth="1"/>
    <col min="10259" max="10259" width="8.7109375" style="55" customWidth="1"/>
    <col min="10260" max="10260" width="2.28125" style="55" customWidth="1"/>
    <col min="10261" max="10496" width="8.7109375" style="55" customWidth="1"/>
    <col min="10497" max="10497" width="1.7109375" style="55" customWidth="1"/>
    <col min="10498" max="10498" width="6.57421875" style="55" customWidth="1"/>
    <col min="10499" max="10499" width="7.7109375" style="55" customWidth="1"/>
    <col min="10500" max="10500" width="13.00390625" style="55" customWidth="1"/>
    <col min="10501" max="10501" width="43.8515625" style="55" customWidth="1"/>
    <col min="10502" max="10503" width="9.8515625" style="55" customWidth="1"/>
    <col min="10504" max="10507" width="14.28125" style="55" customWidth="1"/>
    <col min="10508" max="10508" width="8.7109375" style="55" customWidth="1"/>
    <col min="10509" max="10509" width="9.140625" style="55" customWidth="1"/>
    <col min="10510" max="10510" width="10.57421875" style="55" bestFit="1" customWidth="1"/>
    <col min="10511" max="10511" width="10.00390625" style="55" bestFit="1" customWidth="1"/>
    <col min="10512" max="10512" width="21.421875" style="55" customWidth="1"/>
    <col min="10513" max="10513" width="8.7109375" style="55" customWidth="1"/>
    <col min="10514" max="10514" width="1.8515625" style="55" customWidth="1"/>
    <col min="10515" max="10515" width="8.7109375" style="55" customWidth="1"/>
    <col min="10516" max="10516" width="2.28125" style="55" customWidth="1"/>
    <col min="10517" max="10752" width="8.7109375" style="55" customWidth="1"/>
    <col min="10753" max="10753" width="1.7109375" style="55" customWidth="1"/>
    <col min="10754" max="10754" width="6.57421875" style="55" customWidth="1"/>
    <col min="10755" max="10755" width="7.7109375" style="55" customWidth="1"/>
    <col min="10756" max="10756" width="13.00390625" style="55" customWidth="1"/>
    <col min="10757" max="10757" width="43.8515625" style="55" customWidth="1"/>
    <col min="10758" max="10759" width="9.8515625" style="55" customWidth="1"/>
    <col min="10760" max="10763" width="14.28125" style="55" customWidth="1"/>
    <col min="10764" max="10764" width="8.7109375" style="55" customWidth="1"/>
    <col min="10765" max="10765" width="9.140625" style="55" customWidth="1"/>
    <col min="10766" max="10766" width="10.57421875" style="55" bestFit="1" customWidth="1"/>
    <col min="10767" max="10767" width="10.00390625" style="55" bestFit="1" customWidth="1"/>
    <col min="10768" max="10768" width="21.421875" style="55" customWidth="1"/>
    <col min="10769" max="10769" width="8.7109375" style="55" customWidth="1"/>
    <col min="10770" max="10770" width="1.8515625" style="55" customWidth="1"/>
    <col min="10771" max="10771" width="8.7109375" style="55" customWidth="1"/>
    <col min="10772" max="10772" width="2.28125" style="55" customWidth="1"/>
    <col min="10773" max="11008" width="8.7109375" style="55" customWidth="1"/>
    <col min="11009" max="11009" width="1.7109375" style="55" customWidth="1"/>
    <col min="11010" max="11010" width="6.57421875" style="55" customWidth="1"/>
    <col min="11011" max="11011" width="7.7109375" style="55" customWidth="1"/>
    <col min="11012" max="11012" width="13.00390625" style="55" customWidth="1"/>
    <col min="11013" max="11013" width="43.8515625" style="55" customWidth="1"/>
    <col min="11014" max="11015" width="9.8515625" style="55" customWidth="1"/>
    <col min="11016" max="11019" width="14.28125" style="55" customWidth="1"/>
    <col min="11020" max="11020" width="8.7109375" style="55" customWidth="1"/>
    <col min="11021" max="11021" width="9.140625" style="55" customWidth="1"/>
    <col min="11022" max="11022" width="10.57421875" style="55" bestFit="1" customWidth="1"/>
    <col min="11023" max="11023" width="10.00390625" style="55" bestFit="1" customWidth="1"/>
    <col min="11024" max="11024" width="21.421875" style="55" customWidth="1"/>
    <col min="11025" max="11025" width="8.7109375" style="55" customWidth="1"/>
    <col min="11026" max="11026" width="1.8515625" style="55" customWidth="1"/>
    <col min="11027" max="11027" width="8.7109375" style="55" customWidth="1"/>
    <col min="11028" max="11028" width="2.28125" style="55" customWidth="1"/>
    <col min="11029" max="11264" width="8.7109375" style="55" customWidth="1"/>
    <col min="11265" max="11265" width="1.7109375" style="55" customWidth="1"/>
    <col min="11266" max="11266" width="6.57421875" style="55" customWidth="1"/>
    <col min="11267" max="11267" width="7.7109375" style="55" customWidth="1"/>
    <col min="11268" max="11268" width="13.00390625" style="55" customWidth="1"/>
    <col min="11269" max="11269" width="43.8515625" style="55" customWidth="1"/>
    <col min="11270" max="11271" width="9.8515625" style="55" customWidth="1"/>
    <col min="11272" max="11275" width="14.28125" style="55" customWidth="1"/>
    <col min="11276" max="11276" width="8.7109375" style="55" customWidth="1"/>
    <col min="11277" max="11277" width="9.140625" style="55" customWidth="1"/>
    <col min="11278" max="11278" width="10.57421875" style="55" bestFit="1" customWidth="1"/>
    <col min="11279" max="11279" width="10.00390625" style="55" bestFit="1" customWidth="1"/>
    <col min="11280" max="11280" width="21.421875" style="55" customWidth="1"/>
    <col min="11281" max="11281" width="8.7109375" style="55" customWidth="1"/>
    <col min="11282" max="11282" width="1.8515625" style="55" customWidth="1"/>
    <col min="11283" max="11283" width="8.7109375" style="55" customWidth="1"/>
    <col min="11284" max="11284" width="2.28125" style="55" customWidth="1"/>
    <col min="11285" max="11520" width="8.7109375" style="55" customWidth="1"/>
    <col min="11521" max="11521" width="1.7109375" style="55" customWidth="1"/>
    <col min="11522" max="11522" width="6.57421875" style="55" customWidth="1"/>
    <col min="11523" max="11523" width="7.7109375" style="55" customWidth="1"/>
    <col min="11524" max="11524" width="13.00390625" style="55" customWidth="1"/>
    <col min="11525" max="11525" width="43.8515625" style="55" customWidth="1"/>
    <col min="11526" max="11527" width="9.8515625" style="55" customWidth="1"/>
    <col min="11528" max="11531" width="14.28125" style="55" customWidth="1"/>
    <col min="11532" max="11532" width="8.7109375" style="55" customWidth="1"/>
    <col min="11533" max="11533" width="9.140625" style="55" customWidth="1"/>
    <col min="11534" max="11534" width="10.57421875" style="55" bestFit="1" customWidth="1"/>
    <col min="11535" max="11535" width="10.00390625" style="55" bestFit="1" customWidth="1"/>
    <col min="11536" max="11536" width="21.421875" style="55" customWidth="1"/>
    <col min="11537" max="11537" width="8.7109375" style="55" customWidth="1"/>
    <col min="11538" max="11538" width="1.8515625" style="55" customWidth="1"/>
    <col min="11539" max="11539" width="8.7109375" style="55" customWidth="1"/>
    <col min="11540" max="11540" width="2.28125" style="55" customWidth="1"/>
    <col min="11541" max="11776" width="8.7109375" style="55" customWidth="1"/>
    <col min="11777" max="11777" width="1.7109375" style="55" customWidth="1"/>
    <col min="11778" max="11778" width="6.57421875" style="55" customWidth="1"/>
    <col min="11779" max="11779" width="7.7109375" style="55" customWidth="1"/>
    <col min="11780" max="11780" width="13.00390625" style="55" customWidth="1"/>
    <col min="11781" max="11781" width="43.8515625" style="55" customWidth="1"/>
    <col min="11782" max="11783" width="9.8515625" style="55" customWidth="1"/>
    <col min="11784" max="11787" width="14.28125" style="55" customWidth="1"/>
    <col min="11788" max="11788" width="8.7109375" style="55" customWidth="1"/>
    <col min="11789" max="11789" width="9.140625" style="55" customWidth="1"/>
    <col min="11790" max="11790" width="10.57421875" style="55" bestFit="1" customWidth="1"/>
    <col min="11791" max="11791" width="10.00390625" style="55" bestFit="1" customWidth="1"/>
    <col min="11792" max="11792" width="21.421875" style="55" customWidth="1"/>
    <col min="11793" max="11793" width="8.7109375" style="55" customWidth="1"/>
    <col min="11794" max="11794" width="1.8515625" style="55" customWidth="1"/>
    <col min="11795" max="11795" width="8.7109375" style="55" customWidth="1"/>
    <col min="11796" max="11796" width="2.28125" style="55" customWidth="1"/>
    <col min="11797" max="12032" width="8.7109375" style="55" customWidth="1"/>
    <col min="12033" max="12033" width="1.7109375" style="55" customWidth="1"/>
    <col min="12034" max="12034" width="6.57421875" style="55" customWidth="1"/>
    <col min="12035" max="12035" width="7.7109375" style="55" customWidth="1"/>
    <col min="12036" max="12036" width="13.00390625" style="55" customWidth="1"/>
    <col min="12037" max="12037" width="43.8515625" style="55" customWidth="1"/>
    <col min="12038" max="12039" width="9.8515625" style="55" customWidth="1"/>
    <col min="12040" max="12043" width="14.28125" style="55" customWidth="1"/>
    <col min="12044" max="12044" width="8.7109375" style="55" customWidth="1"/>
    <col min="12045" max="12045" width="9.140625" style="55" customWidth="1"/>
    <col min="12046" max="12046" width="10.57421875" style="55" bestFit="1" customWidth="1"/>
    <col min="12047" max="12047" width="10.00390625" style="55" bestFit="1" customWidth="1"/>
    <col min="12048" max="12048" width="21.421875" style="55" customWidth="1"/>
    <col min="12049" max="12049" width="8.7109375" style="55" customWidth="1"/>
    <col min="12050" max="12050" width="1.8515625" style="55" customWidth="1"/>
    <col min="12051" max="12051" width="8.7109375" style="55" customWidth="1"/>
    <col min="12052" max="12052" width="2.28125" style="55" customWidth="1"/>
    <col min="12053" max="12288" width="8.7109375" style="55" customWidth="1"/>
    <col min="12289" max="12289" width="1.7109375" style="55" customWidth="1"/>
    <col min="12290" max="12290" width="6.57421875" style="55" customWidth="1"/>
    <col min="12291" max="12291" width="7.7109375" style="55" customWidth="1"/>
    <col min="12292" max="12292" width="13.00390625" style="55" customWidth="1"/>
    <col min="12293" max="12293" width="43.8515625" style="55" customWidth="1"/>
    <col min="12294" max="12295" width="9.8515625" style="55" customWidth="1"/>
    <col min="12296" max="12299" width="14.28125" style="55" customWidth="1"/>
    <col min="12300" max="12300" width="8.7109375" style="55" customWidth="1"/>
    <col min="12301" max="12301" width="9.140625" style="55" customWidth="1"/>
    <col min="12302" max="12302" width="10.57421875" style="55" bestFit="1" customWidth="1"/>
    <col min="12303" max="12303" width="10.00390625" style="55" bestFit="1" customWidth="1"/>
    <col min="12304" max="12304" width="21.421875" style="55" customWidth="1"/>
    <col min="12305" max="12305" width="8.7109375" style="55" customWidth="1"/>
    <col min="12306" max="12306" width="1.8515625" style="55" customWidth="1"/>
    <col min="12307" max="12307" width="8.7109375" style="55" customWidth="1"/>
    <col min="12308" max="12308" width="2.28125" style="55" customWidth="1"/>
    <col min="12309" max="12544" width="8.7109375" style="55" customWidth="1"/>
    <col min="12545" max="12545" width="1.7109375" style="55" customWidth="1"/>
    <col min="12546" max="12546" width="6.57421875" style="55" customWidth="1"/>
    <col min="12547" max="12547" width="7.7109375" style="55" customWidth="1"/>
    <col min="12548" max="12548" width="13.00390625" style="55" customWidth="1"/>
    <col min="12549" max="12549" width="43.8515625" style="55" customWidth="1"/>
    <col min="12550" max="12551" width="9.8515625" style="55" customWidth="1"/>
    <col min="12552" max="12555" width="14.28125" style="55" customWidth="1"/>
    <col min="12556" max="12556" width="8.7109375" style="55" customWidth="1"/>
    <col min="12557" max="12557" width="9.140625" style="55" customWidth="1"/>
    <col min="12558" max="12558" width="10.57421875" style="55" bestFit="1" customWidth="1"/>
    <col min="12559" max="12559" width="10.00390625" style="55" bestFit="1" customWidth="1"/>
    <col min="12560" max="12560" width="21.421875" style="55" customWidth="1"/>
    <col min="12561" max="12561" width="8.7109375" style="55" customWidth="1"/>
    <col min="12562" max="12562" width="1.8515625" style="55" customWidth="1"/>
    <col min="12563" max="12563" width="8.7109375" style="55" customWidth="1"/>
    <col min="12564" max="12564" width="2.28125" style="55" customWidth="1"/>
    <col min="12565" max="12800" width="8.7109375" style="55" customWidth="1"/>
    <col min="12801" max="12801" width="1.7109375" style="55" customWidth="1"/>
    <col min="12802" max="12802" width="6.57421875" style="55" customWidth="1"/>
    <col min="12803" max="12803" width="7.7109375" style="55" customWidth="1"/>
    <col min="12804" max="12804" width="13.00390625" style="55" customWidth="1"/>
    <col min="12805" max="12805" width="43.8515625" style="55" customWidth="1"/>
    <col min="12806" max="12807" width="9.8515625" style="55" customWidth="1"/>
    <col min="12808" max="12811" width="14.28125" style="55" customWidth="1"/>
    <col min="12812" max="12812" width="8.7109375" style="55" customWidth="1"/>
    <col min="12813" max="12813" width="9.140625" style="55" customWidth="1"/>
    <col min="12814" max="12814" width="10.57421875" style="55" bestFit="1" customWidth="1"/>
    <col min="12815" max="12815" width="10.00390625" style="55" bestFit="1" customWidth="1"/>
    <col min="12816" max="12816" width="21.421875" style="55" customWidth="1"/>
    <col min="12817" max="12817" width="8.7109375" style="55" customWidth="1"/>
    <col min="12818" max="12818" width="1.8515625" style="55" customWidth="1"/>
    <col min="12819" max="12819" width="8.7109375" style="55" customWidth="1"/>
    <col min="12820" max="12820" width="2.28125" style="55" customWidth="1"/>
    <col min="12821" max="13056" width="8.7109375" style="55" customWidth="1"/>
    <col min="13057" max="13057" width="1.7109375" style="55" customWidth="1"/>
    <col min="13058" max="13058" width="6.57421875" style="55" customWidth="1"/>
    <col min="13059" max="13059" width="7.7109375" style="55" customWidth="1"/>
    <col min="13060" max="13060" width="13.00390625" style="55" customWidth="1"/>
    <col min="13061" max="13061" width="43.8515625" style="55" customWidth="1"/>
    <col min="13062" max="13063" width="9.8515625" style="55" customWidth="1"/>
    <col min="13064" max="13067" width="14.28125" style="55" customWidth="1"/>
    <col min="13068" max="13068" width="8.7109375" style="55" customWidth="1"/>
    <col min="13069" max="13069" width="9.140625" style="55" customWidth="1"/>
    <col min="13070" max="13070" width="10.57421875" style="55" bestFit="1" customWidth="1"/>
    <col min="13071" max="13071" width="10.00390625" style="55" bestFit="1" customWidth="1"/>
    <col min="13072" max="13072" width="21.421875" style="55" customWidth="1"/>
    <col min="13073" max="13073" width="8.7109375" style="55" customWidth="1"/>
    <col min="13074" max="13074" width="1.8515625" style="55" customWidth="1"/>
    <col min="13075" max="13075" width="8.7109375" style="55" customWidth="1"/>
    <col min="13076" max="13076" width="2.28125" style="55" customWidth="1"/>
    <col min="13077" max="13312" width="8.7109375" style="55" customWidth="1"/>
    <col min="13313" max="13313" width="1.7109375" style="55" customWidth="1"/>
    <col min="13314" max="13314" width="6.57421875" style="55" customWidth="1"/>
    <col min="13315" max="13315" width="7.7109375" style="55" customWidth="1"/>
    <col min="13316" max="13316" width="13.00390625" style="55" customWidth="1"/>
    <col min="13317" max="13317" width="43.8515625" style="55" customWidth="1"/>
    <col min="13318" max="13319" width="9.8515625" style="55" customWidth="1"/>
    <col min="13320" max="13323" width="14.28125" style="55" customWidth="1"/>
    <col min="13324" max="13324" width="8.7109375" style="55" customWidth="1"/>
    <col min="13325" max="13325" width="9.140625" style="55" customWidth="1"/>
    <col min="13326" max="13326" width="10.57421875" style="55" bestFit="1" customWidth="1"/>
    <col min="13327" max="13327" width="10.00390625" style="55" bestFit="1" customWidth="1"/>
    <col min="13328" max="13328" width="21.421875" style="55" customWidth="1"/>
    <col min="13329" max="13329" width="8.7109375" style="55" customWidth="1"/>
    <col min="13330" max="13330" width="1.8515625" style="55" customWidth="1"/>
    <col min="13331" max="13331" width="8.7109375" style="55" customWidth="1"/>
    <col min="13332" max="13332" width="2.28125" style="55" customWidth="1"/>
    <col min="13333" max="13568" width="8.7109375" style="55" customWidth="1"/>
    <col min="13569" max="13569" width="1.7109375" style="55" customWidth="1"/>
    <col min="13570" max="13570" width="6.57421875" style="55" customWidth="1"/>
    <col min="13571" max="13571" width="7.7109375" style="55" customWidth="1"/>
    <col min="13572" max="13572" width="13.00390625" style="55" customWidth="1"/>
    <col min="13573" max="13573" width="43.8515625" style="55" customWidth="1"/>
    <col min="13574" max="13575" width="9.8515625" style="55" customWidth="1"/>
    <col min="13576" max="13579" width="14.28125" style="55" customWidth="1"/>
    <col min="13580" max="13580" width="8.7109375" style="55" customWidth="1"/>
    <col min="13581" max="13581" width="9.140625" style="55" customWidth="1"/>
    <col min="13582" max="13582" width="10.57421875" style="55" bestFit="1" customWidth="1"/>
    <col min="13583" max="13583" width="10.00390625" style="55" bestFit="1" customWidth="1"/>
    <col min="13584" max="13584" width="21.421875" style="55" customWidth="1"/>
    <col min="13585" max="13585" width="8.7109375" style="55" customWidth="1"/>
    <col min="13586" max="13586" width="1.8515625" style="55" customWidth="1"/>
    <col min="13587" max="13587" width="8.7109375" style="55" customWidth="1"/>
    <col min="13588" max="13588" width="2.28125" style="55" customWidth="1"/>
    <col min="13589" max="13824" width="8.7109375" style="55" customWidth="1"/>
    <col min="13825" max="13825" width="1.7109375" style="55" customWidth="1"/>
    <col min="13826" max="13826" width="6.57421875" style="55" customWidth="1"/>
    <col min="13827" max="13827" width="7.7109375" style="55" customWidth="1"/>
    <col min="13828" max="13828" width="13.00390625" style="55" customWidth="1"/>
    <col min="13829" max="13829" width="43.8515625" style="55" customWidth="1"/>
    <col min="13830" max="13831" width="9.8515625" style="55" customWidth="1"/>
    <col min="13832" max="13835" width="14.28125" style="55" customWidth="1"/>
    <col min="13836" max="13836" width="8.7109375" style="55" customWidth="1"/>
    <col min="13837" max="13837" width="9.140625" style="55" customWidth="1"/>
    <col min="13838" max="13838" width="10.57421875" style="55" bestFit="1" customWidth="1"/>
    <col min="13839" max="13839" width="10.00390625" style="55" bestFit="1" customWidth="1"/>
    <col min="13840" max="13840" width="21.421875" style="55" customWidth="1"/>
    <col min="13841" max="13841" width="8.7109375" style="55" customWidth="1"/>
    <col min="13842" max="13842" width="1.8515625" style="55" customWidth="1"/>
    <col min="13843" max="13843" width="8.7109375" style="55" customWidth="1"/>
    <col min="13844" max="13844" width="2.28125" style="55" customWidth="1"/>
    <col min="13845" max="14080" width="8.7109375" style="55" customWidth="1"/>
    <col min="14081" max="14081" width="1.7109375" style="55" customWidth="1"/>
    <col min="14082" max="14082" width="6.57421875" style="55" customWidth="1"/>
    <col min="14083" max="14083" width="7.7109375" style="55" customWidth="1"/>
    <col min="14084" max="14084" width="13.00390625" style="55" customWidth="1"/>
    <col min="14085" max="14085" width="43.8515625" style="55" customWidth="1"/>
    <col min="14086" max="14087" width="9.8515625" style="55" customWidth="1"/>
    <col min="14088" max="14091" width="14.28125" style="55" customWidth="1"/>
    <col min="14092" max="14092" width="8.7109375" style="55" customWidth="1"/>
    <col min="14093" max="14093" width="9.140625" style="55" customWidth="1"/>
    <col min="14094" max="14094" width="10.57421875" style="55" bestFit="1" customWidth="1"/>
    <col min="14095" max="14095" width="10.00390625" style="55" bestFit="1" customWidth="1"/>
    <col min="14096" max="14096" width="21.421875" style="55" customWidth="1"/>
    <col min="14097" max="14097" width="8.7109375" style="55" customWidth="1"/>
    <col min="14098" max="14098" width="1.8515625" style="55" customWidth="1"/>
    <col min="14099" max="14099" width="8.7109375" style="55" customWidth="1"/>
    <col min="14100" max="14100" width="2.28125" style="55" customWidth="1"/>
    <col min="14101" max="14336" width="8.7109375" style="55" customWidth="1"/>
    <col min="14337" max="14337" width="1.7109375" style="55" customWidth="1"/>
    <col min="14338" max="14338" width="6.57421875" style="55" customWidth="1"/>
    <col min="14339" max="14339" width="7.7109375" style="55" customWidth="1"/>
    <col min="14340" max="14340" width="13.00390625" style="55" customWidth="1"/>
    <col min="14341" max="14341" width="43.8515625" style="55" customWidth="1"/>
    <col min="14342" max="14343" width="9.8515625" style="55" customWidth="1"/>
    <col min="14344" max="14347" width="14.28125" style="55" customWidth="1"/>
    <col min="14348" max="14348" width="8.7109375" style="55" customWidth="1"/>
    <col min="14349" max="14349" width="9.140625" style="55" customWidth="1"/>
    <col min="14350" max="14350" width="10.57421875" style="55" bestFit="1" customWidth="1"/>
    <col min="14351" max="14351" width="10.00390625" style="55" bestFit="1" customWidth="1"/>
    <col min="14352" max="14352" width="21.421875" style="55" customWidth="1"/>
    <col min="14353" max="14353" width="8.7109375" style="55" customWidth="1"/>
    <col min="14354" max="14354" width="1.8515625" style="55" customWidth="1"/>
    <col min="14355" max="14355" width="8.7109375" style="55" customWidth="1"/>
    <col min="14356" max="14356" width="2.28125" style="55" customWidth="1"/>
    <col min="14357" max="14592" width="8.7109375" style="55" customWidth="1"/>
    <col min="14593" max="14593" width="1.7109375" style="55" customWidth="1"/>
    <col min="14594" max="14594" width="6.57421875" style="55" customWidth="1"/>
    <col min="14595" max="14595" width="7.7109375" style="55" customWidth="1"/>
    <col min="14596" max="14596" width="13.00390625" style="55" customWidth="1"/>
    <col min="14597" max="14597" width="43.8515625" style="55" customWidth="1"/>
    <col min="14598" max="14599" width="9.8515625" style="55" customWidth="1"/>
    <col min="14600" max="14603" width="14.28125" style="55" customWidth="1"/>
    <col min="14604" max="14604" width="8.7109375" style="55" customWidth="1"/>
    <col min="14605" max="14605" width="9.140625" style="55" customWidth="1"/>
    <col min="14606" max="14606" width="10.57421875" style="55" bestFit="1" customWidth="1"/>
    <col min="14607" max="14607" width="10.00390625" style="55" bestFit="1" customWidth="1"/>
    <col min="14608" max="14608" width="21.421875" style="55" customWidth="1"/>
    <col min="14609" max="14609" width="8.7109375" style="55" customWidth="1"/>
    <col min="14610" max="14610" width="1.8515625" style="55" customWidth="1"/>
    <col min="14611" max="14611" width="8.7109375" style="55" customWidth="1"/>
    <col min="14612" max="14612" width="2.28125" style="55" customWidth="1"/>
    <col min="14613" max="14848" width="8.7109375" style="55" customWidth="1"/>
    <col min="14849" max="14849" width="1.7109375" style="55" customWidth="1"/>
    <col min="14850" max="14850" width="6.57421875" style="55" customWidth="1"/>
    <col min="14851" max="14851" width="7.7109375" style="55" customWidth="1"/>
    <col min="14852" max="14852" width="13.00390625" style="55" customWidth="1"/>
    <col min="14853" max="14853" width="43.8515625" style="55" customWidth="1"/>
    <col min="14854" max="14855" width="9.8515625" style="55" customWidth="1"/>
    <col min="14856" max="14859" width="14.28125" style="55" customWidth="1"/>
    <col min="14860" max="14860" width="8.7109375" style="55" customWidth="1"/>
    <col min="14861" max="14861" width="9.140625" style="55" customWidth="1"/>
    <col min="14862" max="14862" width="10.57421875" style="55" bestFit="1" customWidth="1"/>
    <col min="14863" max="14863" width="10.00390625" style="55" bestFit="1" customWidth="1"/>
    <col min="14864" max="14864" width="21.421875" style="55" customWidth="1"/>
    <col min="14865" max="14865" width="8.7109375" style="55" customWidth="1"/>
    <col min="14866" max="14866" width="1.8515625" style="55" customWidth="1"/>
    <col min="14867" max="14867" width="8.7109375" style="55" customWidth="1"/>
    <col min="14868" max="14868" width="2.28125" style="55" customWidth="1"/>
    <col min="14869" max="15104" width="8.7109375" style="55" customWidth="1"/>
    <col min="15105" max="15105" width="1.7109375" style="55" customWidth="1"/>
    <col min="15106" max="15106" width="6.57421875" style="55" customWidth="1"/>
    <col min="15107" max="15107" width="7.7109375" style="55" customWidth="1"/>
    <col min="15108" max="15108" width="13.00390625" style="55" customWidth="1"/>
    <col min="15109" max="15109" width="43.8515625" style="55" customWidth="1"/>
    <col min="15110" max="15111" width="9.8515625" style="55" customWidth="1"/>
    <col min="15112" max="15115" width="14.28125" style="55" customWidth="1"/>
    <col min="15116" max="15116" width="8.7109375" style="55" customWidth="1"/>
    <col min="15117" max="15117" width="9.140625" style="55" customWidth="1"/>
    <col min="15118" max="15118" width="10.57421875" style="55" bestFit="1" customWidth="1"/>
    <col min="15119" max="15119" width="10.00390625" style="55" bestFit="1" customWidth="1"/>
    <col min="15120" max="15120" width="21.421875" style="55" customWidth="1"/>
    <col min="15121" max="15121" width="8.7109375" style="55" customWidth="1"/>
    <col min="15122" max="15122" width="1.8515625" style="55" customWidth="1"/>
    <col min="15123" max="15123" width="8.7109375" style="55" customWidth="1"/>
    <col min="15124" max="15124" width="2.28125" style="55" customWidth="1"/>
    <col min="15125" max="15360" width="8.7109375" style="55" customWidth="1"/>
    <col min="15361" max="15361" width="1.7109375" style="55" customWidth="1"/>
    <col min="15362" max="15362" width="6.57421875" style="55" customWidth="1"/>
    <col min="15363" max="15363" width="7.7109375" style="55" customWidth="1"/>
    <col min="15364" max="15364" width="13.00390625" style="55" customWidth="1"/>
    <col min="15365" max="15365" width="43.8515625" style="55" customWidth="1"/>
    <col min="15366" max="15367" width="9.8515625" style="55" customWidth="1"/>
    <col min="15368" max="15371" width="14.28125" style="55" customWidth="1"/>
    <col min="15372" max="15372" width="8.7109375" style="55" customWidth="1"/>
    <col min="15373" max="15373" width="9.140625" style="55" customWidth="1"/>
    <col min="15374" max="15374" width="10.57421875" style="55" bestFit="1" customWidth="1"/>
    <col min="15375" max="15375" width="10.00390625" style="55" bestFit="1" customWidth="1"/>
    <col min="15376" max="15376" width="21.421875" style="55" customWidth="1"/>
    <col min="15377" max="15377" width="8.7109375" style="55" customWidth="1"/>
    <col min="15378" max="15378" width="1.8515625" style="55" customWidth="1"/>
    <col min="15379" max="15379" width="8.7109375" style="55" customWidth="1"/>
    <col min="15380" max="15380" width="2.28125" style="55" customWidth="1"/>
    <col min="15381" max="15616" width="8.7109375" style="55" customWidth="1"/>
    <col min="15617" max="15617" width="1.7109375" style="55" customWidth="1"/>
    <col min="15618" max="15618" width="6.57421875" style="55" customWidth="1"/>
    <col min="15619" max="15619" width="7.7109375" style="55" customWidth="1"/>
    <col min="15620" max="15620" width="13.00390625" style="55" customWidth="1"/>
    <col min="15621" max="15621" width="43.8515625" style="55" customWidth="1"/>
    <col min="15622" max="15623" width="9.8515625" style="55" customWidth="1"/>
    <col min="15624" max="15627" width="14.28125" style="55" customWidth="1"/>
    <col min="15628" max="15628" width="8.7109375" style="55" customWidth="1"/>
    <col min="15629" max="15629" width="9.140625" style="55" customWidth="1"/>
    <col min="15630" max="15630" width="10.57421875" style="55" bestFit="1" customWidth="1"/>
    <col min="15631" max="15631" width="10.00390625" style="55" bestFit="1" customWidth="1"/>
    <col min="15632" max="15632" width="21.421875" style="55" customWidth="1"/>
    <col min="15633" max="15633" width="8.7109375" style="55" customWidth="1"/>
    <col min="15634" max="15634" width="1.8515625" style="55" customWidth="1"/>
    <col min="15635" max="15635" width="8.7109375" style="55" customWidth="1"/>
    <col min="15636" max="15636" width="2.28125" style="55" customWidth="1"/>
    <col min="15637" max="15872" width="8.7109375" style="55" customWidth="1"/>
    <col min="15873" max="15873" width="1.7109375" style="55" customWidth="1"/>
    <col min="15874" max="15874" width="6.57421875" style="55" customWidth="1"/>
    <col min="15875" max="15875" width="7.7109375" style="55" customWidth="1"/>
    <col min="15876" max="15876" width="13.00390625" style="55" customWidth="1"/>
    <col min="15877" max="15877" width="43.8515625" style="55" customWidth="1"/>
    <col min="15878" max="15879" width="9.8515625" style="55" customWidth="1"/>
    <col min="15880" max="15883" width="14.28125" style="55" customWidth="1"/>
    <col min="15884" max="15884" width="8.7109375" style="55" customWidth="1"/>
    <col min="15885" max="15885" width="9.140625" style="55" customWidth="1"/>
    <col min="15886" max="15886" width="10.57421875" style="55" bestFit="1" customWidth="1"/>
    <col min="15887" max="15887" width="10.00390625" style="55" bestFit="1" customWidth="1"/>
    <col min="15888" max="15888" width="21.421875" style="55" customWidth="1"/>
    <col min="15889" max="15889" width="8.7109375" style="55" customWidth="1"/>
    <col min="15890" max="15890" width="1.8515625" style="55" customWidth="1"/>
    <col min="15891" max="15891" width="8.7109375" style="55" customWidth="1"/>
    <col min="15892" max="15892" width="2.28125" style="55" customWidth="1"/>
    <col min="15893" max="16128" width="8.7109375" style="55" customWidth="1"/>
    <col min="16129" max="16129" width="1.7109375" style="55" customWidth="1"/>
    <col min="16130" max="16130" width="6.57421875" style="55" customWidth="1"/>
    <col min="16131" max="16131" width="7.7109375" style="55" customWidth="1"/>
    <col min="16132" max="16132" width="13.00390625" style="55" customWidth="1"/>
    <col min="16133" max="16133" width="43.8515625" style="55" customWidth="1"/>
    <col min="16134" max="16135" width="9.8515625" style="55" customWidth="1"/>
    <col min="16136" max="16139" width="14.28125" style="55" customWidth="1"/>
    <col min="16140" max="16140" width="8.7109375" style="55" customWidth="1"/>
    <col min="16141" max="16141" width="9.140625" style="55" customWidth="1"/>
    <col min="16142" max="16142" width="10.57421875" style="55" bestFit="1" customWidth="1"/>
    <col min="16143" max="16143" width="10.00390625" style="55" bestFit="1" customWidth="1"/>
    <col min="16144" max="16144" width="21.421875" style="55" customWidth="1"/>
    <col min="16145" max="16145" width="8.7109375" style="55" customWidth="1"/>
    <col min="16146" max="16146" width="1.8515625" style="55" customWidth="1"/>
    <col min="16147" max="16147" width="8.7109375" style="55" customWidth="1"/>
    <col min="16148" max="16148" width="2.28125" style="55" customWidth="1"/>
    <col min="16149" max="16384" width="8.7109375" style="55" customWidth="1"/>
  </cols>
  <sheetData>
    <row r="3" spans="2:11" ht="15">
      <c r="B3" s="157"/>
      <c r="C3" s="52"/>
      <c r="D3" s="53"/>
      <c r="E3" s="53"/>
      <c r="F3" s="54"/>
      <c r="G3" s="54"/>
      <c r="H3" s="54"/>
      <c r="I3" s="54"/>
      <c r="J3" s="54"/>
      <c r="K3" s="54"/>
    </row>
    <row r="4" spans="2:11" ht="15">
      <c r="B4" s="157"/>
      <c r="C4" s="52"/>
      <c r="D4" s="53"/>
      <c r="E4" s="53"/>
      <c r="F4" s="54"/>
      <c r="G4" s="54"/>
      <c r="H4" s="54"/>
      <c r="I4" s="54"/>
      <c r="J4" s="54"/>
      <c r="K4" s="54"/>
    </row>
    <row r="5" spans="2:11" ht="15">
      <c r="B5" s="157"/>
      <c r="C5" s="52"/>
      <c r="D5" s="53"/>
      <c r="E5" s="53"/>
      <c r="F5" s="54"/>
      <c r="G5" s="54"/>
      <c r="H5" s="54"/>
      <c r="I5" s="54"/>
      <c r="J5" s="54"/>
      <c r="K5" s="54"/>
    </row>
    <row r="6" spans="2:11" ht="15" thickBot="1">
      <c r="B6" s="56"/>
      <c r="C6" s="56"/>
      <c r="D6" s="56"/>
      <c r="E6" s="53"/>
      <c r="F6" s="54"/>
      <c r="G6" s="54"/>
      <c r="H6" s="54"/>
      <c r="I6" s="54"/>
      <c r="J6" s="54"/>
      <c r="K6" s="54"/>
    </row>
    <row r="7" spans="2:11" ht="18.5">
      <c r="B7" s="178" t="s">
        <v>163</v>
      </c>
      <c r="C7" s="179"/>
      <c r="D7" s="179"/>
      <c r="E7" s="179"/>
      <c r="F7" s="179"/>
      <c r="G7" s="179"/>
      <c r="H7" s="179"/>
      <c r="I7" s="179"/>
      <c r="J7" s="179"/>
      <c r="K7" s="180"/>
    </row>
    <row r="8" spans="2:11" ht="15">
      <c r="B8" s="181" t="s">
        <v>161</v>
      </c>
      <c r="C8" s="182"/>
      <c r="D8" s="182"/>
      <c r="E8" s="182"/>
      <c r="F8" s="182"/>
      <c r="G8" s="182"/>
      <c r="H8" s="182"/>
      <c r="I8" s="182"/>
      <c r="J8" s="182"/>
      <c r="K8" s="158"/>
    </row>
    <row r="9" spans="2:11" ht="15">
      <c r="B9" s="181" t="s">
        <v>162</v>
      </c>
      <c r="C9" s="182"/>
      <c r="D9" s="182"/>
      <c r="E9" s="182"/>
      <c r="F9" s="182"/>
      <c r="G9" s="182"/>
      <c r="H9" s="182"/>
      <c r="I9" s="182"/>
      <c r="J9" s="182"/>
      <c r="K9" s="158"/>
    </row>
    <row r="10" spans="2:11" ht="15">
      <c r="B10" s="124"/>
      <c r="C10" s="117"/>
      <c r="D10" s="117"/>
      <c r="E10" s="117"/>
      <c r="F10" s="117"/>
      <c r="G10" s="117"/>
      <c r="H10" s="117"/>
      <c r="I10" s="117"/>
      <c r="J10" s="117"/>
      <c r="K10" s="125"/>
    </row>
    <row r="11" spans="2:11" ht="15.75" customHeight="1">
      <c r="B11" s="176" t="s">
        <v>117</v>
      </c>
      <c r="C11" s="177"/>
      <c r="D11" s="183" t="s">
        <v>159</v>
      </c>
      <c r="E11" s="183"/>
      <c r="F11" s="183"/>
      <c r="G11" s="183"/>
      <c r="H11" s="183"/>
      <c r="I11" s="183"/>
      <c r="J11" s="183"/>
      <c r="K11" s="184"/>
    </row>
    <row r="12" spans="2:11" ht="15.5">
      <c r="B12" s="176" t="s">
        <v>160</v>
      </c>
      <c r="C12" s="177"/>
      <c r="D12" s="177" t="s">
        <v>164</v>
      </c>
      <c r="E12" s="177"/>
      <c r="F12" s="118"/>
      <c r="G12" s="118"/>
      <c r="H12" s="118"/>
      <c r="I12" s="119"/>
      <c r="J12" s="119"/>
      <c r="K12" s="96"/>
    </row>
    <row r="13" spans="2:11" ht="15" thickBot="1">
      <c r="B13" s="95"/>
      <c r="C13" s="119"/>
      <c r="D13" s="119"/>
      <c r="E13" s="119"/>
      <c r="F13" s="119"/>
      <c r="G13" s="119"/>
      <c r="H13" s="119"/>
      <c r="I13" s="119"/>
      <c r="J13" s="119"/>
      <c r="K13" s="96"/>
    </row>
    <row r="14" spans="2:11" ht="15.5">
      <c r="B14" s="159" t="s">
        <v>118</v>
      </c>
      <c r="C14" s="161" t="s">
        <v>119</v>
      </c>
      <c r="D14" s="162"/>
      <c r="E14" s="163"/>
      <c r="F14" s="167" t="s">
        <v>120</v>
      </c>
      <c r="G14" s="167" t="s">
        <v>121</v>
      </c>
      <c r="H14" s="173" t="s">
        <v>122</v>
      </c>
      <c r="I14" s="174"/>
      <c r="J14" s="173" t="s">
        <v>123</v>
      </c>
      <c r="K14" s="175"/>
    </row>
    <row r="15" spans="2:11" ht="15.5">
      <c r="B15" s="160"/>
      <c r="C15" s="164"/>
      <c r="D15" s="165"/>
      <c r="E15" s="166"/>
      <c r="F15" s="168"/>
      <c r="G15" s="168"/>
      <c r="H15" s="57" t="s">
        <v>124</v>
      </c>
      <c r="I15" s="58" t="s">
        <v>125</v>
      </c>
      <c r="J15" s="57" t="s">
        <v>124</v>
      </c>
      <c r="K15" s="59" t="s">
        <v>125</v>
      </c>
    </row>
    <row r="16" spans="2:11" ht="15.5">
      <c r="B16" s="60"/>
      <c r="C16" s="169"/>
      <c r="D16" s="170"/>
      <c r="E16" s="171"/>
      <c r="F16" s="61"/>
      <c r="G16" s="61"/>
      <c r="H16" s="62"/>
      <c r="I16" s="63"/>
      <c r="J16" s="64"/>
      <c r="K16" s="65"/>
    </row>
    <row r="17" spans="2:11" ht="15.5">
      <c r="B17" s="60">
        <v>1</v>
      </c>
      <c r="C17" s="147" t="s">
        <v>165</v>
      </c>
      <c r="D17" s="148"/>
      <c r="E17" s="149"/>
      <c r="F17" s="61" t="s">
        <v>170</v>
      </c>
      <c r="G17" s="61">
        <v>158</v>
      </c>
      <c r="H17" s="66">
        <v>31500000</v>
      </c>
      <c r="I17" s="66">
        <v>2500000</v>
      </c>
      <c r="J17" s="66">
        <f>G17*H17</f>
        <v>4977000000</v>
      </c>
      <c r="K17" s="67">
        <f>G17*I17</f>
        <v>395000000</v>
      </c>
    </row>
    <row r="18" spans="2:11" ht="15.5">
      <c r="B18" s="60">
        <v>2</v>
      </c>
      <c r="C18" s="172" t="s">
        <v>166</v>
      </c>
      <c r="D18" s="148"/>
      <c r="E18" s="149"/>
      <c r="F18" s="61" t="s">
        <v>171</v>
      </c>
      <c r="G18" s="61">
        <v>4</v>
      </c>
      <c r="H18" s="66">
        <v>22000000</v>
      </c>
      <c r="I18" s="66">
        <v>2000000</v>
      </c>
      <c r="J18" s="66">
        <f aca="true" t="shared" si="0" ref="J18:J25">G18*H18</f>
        <v>88000000</v>
      </c>
      <c r="K18" s="67">
        <f aca="true" t="shared" si="1" ref="K18:K25">G18*I18</f>
        <v>8000000</v>
      </c>
    </row>
    <row r="19" spans="2:11" ht="15.5">
      <c r="B19" s="60">
        <v>3</v>
      </c>
      <c r="C19" s="172" t="s">
        <v>167</v>
      </c>
      <c r="D19" s="148"/>
      <c r="E19" s="149"/>
      <c r="F19" s="61" t="s">
        <v>170</v>
      </c>
      <c r="G19" s="61">
        <v>2</v>
      </c>
      <c r="H19" s="66">
        <v>15750000</v>
      </c>
      <c r="I19" s="66">
        <v>1250000</v>
      </c>
      <c r="J19" s="66">
        <f t="shared" si="0"/>
        <v>31500000</v>
      </c>
      <c r="K19" s="67">
        <f t="shared" si="1"/>
        <v>2500000</v>
      </c>
    </row>
    <row r="20" spans="2:11" ht="15.5">
      <c r="B20" s="60">
        <v>4</v>
      </c>
      <c r="C20" s="172" t="s">
        <v>168</v>
      </c>
      <c r="D20" s="148"/>
      <c r="E20" s="149"/>
      <c r="F20" s="61" t="s">
        <v>170</v>
      </c>
      <c r="G20" s="61">
        <v>1</v>
      </c>
      <c r="H20" s="66">
        <v>33528000</v>
      </c>
      <c r="I20" s="66"/>
      <c r="J20" s="66">
        <f t="shared" si="0"/>
        <v>33528000</v>
      </c>
      <c r="K20" s="67">
        <f t="shared" si="1"/>
        <v>0</v>
      </c>
    </row>
    <row r="21" spans="2:11" ht="15.5">
      <c r="B21" s="60">
        <v>5</v>
      </c>
      <c r="C21" s="147" t="s">
        <v>169</v>
      </c>
      <c r="D21" s="148"/>
      <c r="E21" s="149"/>
      <c r="F21" s="61" t="s">
        <v>170</v>
      </c>
      <c r="G21" s="61">
        <v>1</v>
      </c>
      <c r="H21" s="66">
        <v>725000000</v>
      </c>
      <c r="I21" s="66"/>
      <c r="J21" s="66">
        <f t="shared" si="0"/>
        <v>725000000</v>
      </c>
      <c r="K21" s="67">
        <f t="shared" si="1"/>
        <v>0</v>
      </c>
    </row>
    <row r="22" spans="2:11" ht="15.5">
      <c r="B22" s="60">
        <v>6</v>
      </c>
      <c r="C22" s="147" t="s">
        <v>178</v>
      </c>
      <c r="D22" s="148"/>
      <c r="E22" s="149"/>
      <c r="F22" s="61" t="s">
        <v>170</v>
      </c>
      <c r="G22" s="61">
        <v>1</v>
      </c>
      <c r="H22" s="66">
        <v>18000000</v>
      </c>
      <c r="I22" s="66"/>
      <c r="J22" s="66">
        <f t="shared" si="0"/>
        <v>18000000</v>
      </c>
      <c r="K22" s="67">
        <f t="shared" si="1"/>
        <v>0</v>
      </c>
    </row>
    <row r="23" spans="2:11" ht="15.5">
      <c r="B23" s="60"/>
      <c r="C23" s="147"/>
      <c r="D23" s="148"/>
      <c r="E23" s="149"/>
      <c r="F23" s="61"/>
      <c r="G23" s="61"/>
      <c r="H23" s="66"/>
      <c r="I23" s="66"/>
      <c r="J23" s="66">
        <f t="shared" si="0"/>
        <v>0</v>
      </c>
      <c r="K23" s="67">
        <f t="shared" si="1"/>
        <v>0</v>
      </c>
    </row>
    <row r="24" spans="2:11" ht="15.5">
      <c r="B24" s="60"/>
      <c r="C24" s="147"/>
      <c r="D24" s="148"/>
      <c r="E24" s="149"/>
      <c r="F24" s="61"/>
      <c r="G24" s="61"/>
      <c r="H24" s="66"/>
      <c r="I24" s="66"/>
      <c r="J24" s="66">
        <f t="shared" si="0"/>
        <v>0</v>
      </c>
      <c r="K24" s="67">
        <f t="shared" si="1"/>
        <v>0</v>
      </c>
    </row>
    <row r="25" spans="2:11" ht="15.5">
      <c r="B25" s="60"/>
      <c r="C25" s="150"/>
      <c r="D25" s="151"/>
      <c r="E25" s="152"/>
      <c r="F25" s="61"/>
      <c r="G25" s="61"/>
      <c r="H25" s="66"/>
      <c r="I25" s="66"/>
      <c r="J25" s="64">
        <f t="shared" si="0"/>
        <v>0</v>
      </c>
      <c r="K25" s="67">
        <f t="shared" si="1"/>
        <v>0</v>
      </c>
    </row>
    <row r="26" spans="2:11" ht="15.5">
      <c r="B26" s="68"/>
      <c r="C26" s="142"/>
      <c r="D26" s="143"/>
      <c r="E26" s="144"/>
      <c r="F26" s="69"/>
      <c r="G26" s="70"/>
      <c r="H26" s="71"/>
      <c r="I26" s="72"/>
      <c r="J26" s="64"/>
      <c r="K26" s="73"/>
    </row>
    <row r="27" spans="2:11" ht="15.5">
      <c r="B27" s="74"/>
      <c r="C27" s="75"/>
      <c r="D27" s="75"/>
      <c r="E27" s="75"/>
      <c r="F27" s="75"/>
      <c r="G27" s="75"/>
      <c r="H27" s="76" t="s">
        <v>126</v>
      </c>
      <c r="I27" s="75"/>
      <c r="J27" s="77">
        <f>SUM(J17:J25)</f>
        <v>5873028000</v>
      </c>
      <c r="K27" s="78">
        <f>SUM(K17:K25)</f>
        <v>405500000</v>
      </c>
    </row>
    <row r="28" spans="2:11" ht="15.5">
      <c r="B28" s="74"/>
      <c r="C28" s="75"/>
      <c r="D28" s="75"/>
      <c r="E28" s="75"/>
      <c r="F28" s="75"/>
      <c r="G28" s="75"/>
      <c r="H28" s="76" t="s">
        <v>123</v>
      </c>
      <c r="I28" s="75"/>
      <c r="J28" s="145">
        <f>SUM(J27:K27)</f>
        <v>6278528000</v>
      </c>
      <c r="K28" s="146"/>
    </row>
    <row r="29" spans="2:11" ht="15.5">
      <c r="B29" s="79"/>
      <c r="C29" s="80"/>
      <c r="D29" s="80"/>
      <c r="E29" s="80"/>
      <c r="F29" s="80"/>
      <c r="G29" s="80"/>
      <c r="H29" s="76" t="s">
        <v>127</v>
      </c>
      <c r="I29" s="80"/>
      <c r="J29" s="145">
        <f>10%*J28</f>
        <v>627852800</v>
      </c>
      <c r="K29" s="146"/>
    </row>
    <row r="30" spans="2:11" ht="17.25" customHeight="1" thickBot="1">
      <c r="B30" s="81"/>
      <c r="C30" s="82"/>
      <c r="D30" s="82"/>
      <c r="E30" s="82"/>
      <c r="F30" s="82"/>
      <c r="G30" s="82"/>
      <c r="H30" s="83" t="s">
        <v>18</v>
      </c>
      <c r="I30" s="82"/>
      <c r="J30" s="153">
        <f>SUM(J28:K29)</f>
        <v>6906380800</v>
      </c>
      <c r="K30" s="154"/>
    </row>
    <row r="31" spans="2:11" ht="12" customHeight="1">
      <c r="B31" s="84"/>
      <c r="C31" s="85"/>
      <c r="D31" s="85"/>
      <c r="E31" s="85"/>
      <c r="F31" s="85"/>
      <c r="G31" s="85"/>
      <c r="H31" s="85"/>
      <c r="I31" s="85"/>
      <c r="J31" s="86"/>
      <c r="K31" s="87"/>
    </row>
    <row r="32" spans="2:11" ht="15.5">
      <c r="B32" s="88" t="s">
        <v>128</v>
      </c>
      <c r="C32" s="118"/>
      <c r="D32" s="120" t="s">
        <v>179</v>
      </c>
      <c r="E32" s="120"/>
      <c r="F32" s="120"/>
      <c r="G32" s="120"/>
      <c r="H32" s="120"/>
      <c r="I32" s="120"/>
      <c r="J32" s="120"/>
      <c r="K32" s="89"/>
    </row>
    <row r="33" spans="2:11" ht="15.5">
      <c r="B33" s="88"/>
      <c r="C33" s="118"/>
      <c r="D33" s="118"/>
      <c r="E33" s="118"/>
      <c r="F33" s="118"/>
      <c r="G33" s="118"/>
      <c r="H33" s="121"/>
      <c r="I33" s="121"/>
      <c r="J33" s="121"/>
      <c r="K33" s="89"/>
    </row>
    <row r="34" spans="2:16" ht="15.5">
      <c r="B34" s="88"/>
      <c r="C34" s="118"/>
      <c r="D34" s="121" t="s">
        <v>129</v>
      </c>
      <c r="E34" s="118"/>
      <c r="F34" s="121" t="s">
        <v>130</v>
      </c>
      <c r="G34" s="118"/>
      <c r="H34" s="118"/>
      <c r="I34" s="118"/>
      <c r="J34" s="121" t="s">
        <v>131</v>
      </c>
      <c r="K34" s="90"/>
      <c r="P34" s="91"/>
    </row>
    <row r="35" spans="2:16" ht="15.5">
      <c r="B35" s="88"/>
      <c r="C35" s="118"/>
      <c r="D35" s="121"/>
      <c r="E35" s="118"/>
      <c r="F35" s="121"/>
      <c r="G35" s="118"/>
      <c r="H35" s="118"/>
      <c r="I35" s="118"/>
      <c r="J35" s="121"/>
      <c r="K35" s="90"/>
      <c r="P35" s="92"/>
    </row>
    <row r="36" spans="2:11" ht="15">
      <c r="B36" s="93"/>
      <c r="C36" s="122"/>
      <c r="D36" s="123"/>
      <c r="E36" s="122"/>
      <c r="F36" s="123"/>
      <c r="G36" s="122"/>
      <c r="H36" s="122"/>
      <c r="I36" s="122"/>
      <c r="J36" s="123"/>
      <c r="K36" s="94"/>
    </row>
    <row r="37" spans="2:11" ht="15">
      <c r="B37" s="95"/>
      <c r="C37" s="119"/>
      <c r="D37" s="117"/>
      <c r="E37" s="119"/>
      <c r="F37" s="117"/>
      <c r="G37" s="119"/>
      <c r="H37" s="119"/>
      <c r="I37" s="119"/>
      <c r="J37" s="117"/>
      <c r="K37" s="96"/>
    </row>
    <row r="38" spans="2:11" ht="15" thickBot="1">
      <c r="B38" s="98"/>
      <c r="C38" s="99"/>
      <c r="D38" s="126"/>
      <c r="E38" s="99"/>
      <c r="F38" s="126"/>
      <c r="G38" s="99"/>
      <c r="H38" s="99"/>
      <c r="I38" s="99"/>
      <c r="J38" s="126"/>
      <c r="K38" s="110"/>
    </row>
    <row r="39" spans="2:11" ht="15.5">
      <c r="B39" s="93"/>
      <c r="D39" s="97"/>
      <c r="F39" s="97"/>
      <c r="J39" s="97"/>
      <c r="K39" s="94"/>
    </row>
    <row r="40" spans="2:11" ht="15">
      <c r="B40" s="93"/>
      <c r="K40" s="94"/>
    </row>
    <row r="41" spans="2:11" ht="15" thickBot="1">
      <c r="B41" s="98"/>
      <c r="C41" s="99"/>
      <c r="D41" s="99"/>
      <c r="E41" s="100"/>
      <c r="F41" s="100"/>
      <c r="G41" s="99"/>
      <c r="H41" s="101"/>
      <c r="I41" s="101"/>
      <c r="J41" s="101"/>
      <c r="K41" s="102"/>
    </row>
    <row r="42" ht="9" customHeight="1"/>
    <row r="43" spans="2:11" ht="15" thickBot="1">
      <c r="B43" s="52" t="s">
        <v>134</v>
      </c>
      <c r="C43" s="103"/>
      <c r="D43" s="103"/>
      <c r="E43" s="103"/>
      <c r="F43" s="103"/>
      <c r="G43" s="103"/>
      <c r="H43" s="54"/>
      <c r="I43" s="54"/>
      <c r="J43" s="54"/>
      <c r="K43" s="54"/>
    </row>
    <row r="44" spans="2:12" ht="19.9" customHeight="1">
      <c r="B44" s="104">
        <v>1</v>
      </c>
      <c r="C44" s="105" t="s">
        <v>135</v>
      </c>
      <c r="D44" s="105"/>
      <c r="E44" s="105" t="s">
        <v>136</v>
      </c>
      <c r="F44" s="105"/>
      <c r="G44" s="105"/>
      <c r="H44" s="155"/>
      <c r="I44" s="155"/>
      <c r="J44" s="155"/>
      <c r="K44" s="156"/>
      <c r="L44" s="54"/>
    </row>
    <row r="45" spans="2:11" ht="19.9" customHeight="1">
      <c r="B45" s="106">
        <v>2</v>
      </c>
      <c r="C45" s="103" t="s">
        <v>137</v>
      </c>
      <c r="D45" s="103"/>
      <c r="E45" s="103" t="s">
        <v>138</v>
      </c>
      <c r="F45" s="103"/>
      <c r="G45" s="103"/>
      <c r="H45" s="157" t="s">
        <v>139</v>
      </c>
      <c r="I45" s="157"/>
      <c r="J45" s="157"/>
      <c r="K45" s="158"/>
    </row>
    <row r="46" spans="2:11" ht="19.9" customHeight="1">
      <c r="B46" s="106">
        <v>3</v>
      </c>
      <c r="C46" s="103" t="s">
        <v>140</v>
      </c>
      <c r="D46" s="103"/>
      <c r="E46" s="103" t="s">
        <v>138</v>
      </c>
      <c r="F46" s="103"/>
      <c r="G46" s="103"/>
      <c r="H46" s="157" t="s">
        <v>132</v>
      </c>
      <c r="I46" s="157"/>
      <c r="J46" s="157"/>
      <c r="K46" s="158"/>
    </row>
    <row r="47" spans="2:11" ht="19.9" customHeight="1">
      <c r="B47" s="106">
        <v>4</v>
      </c>
      <c r="C47" s="103" t="s">
        <v>141</v>
      </c>
      <c r="D47" s="103"/>
      <c r="E47" s="103" t="s">
        <v>138</v>
      </c>
      <c r="F47" s="103"/>
      <c r="G47" s="103"/>
      <c r="H47" s="54"/>
      <c r="I47" s="54"/>
      <c r="J47" s="54"/>
      <c r="K47" s="96"/>
    </row>
    <row r="48" spans="2:11" ht="19.9" customHeight="1">
      <c r="B48" s="106">
        <v>5</v>
      </c>
      <c r="C48" s="103" t="s">
        <v>142</v>
      </c>
      <c r="D48" s="103"/>
      <c r="E48" s="103" t="s">
        <v>138</v>
      </c>
      <c r="F48" s="103"/>
      <c r="G48" s="103"/>
      <c r="H48" s="54"/>
      <c r="I48" s="54"/>
      <c r="J48" s="54"/>
      <c r="K48" s="96"/>
    </row>
    <row r="49" spans="2:11" ht="19.9" customHeight="1">
      <c r="B49" s="106">
        <v>6</v>
      </c>
      <c r="C49" s="103" t="s">
        <v>143</v>
      </c>
      <c r="D49" s="103"/>
      <c r="E49" s="103" t="s">
        <v>138</v>
      </c>
      <c r="F49" s="103"/>
      <c r="G49" s="103"/>
      <c r="H49" s="140" t="s">
        <v>133</v>
      </c>
      <c r="I49" s="140"/>
      <c r="J49" s="140"/>
      <c r="K49" s="141"/>
    </row>
    <row r="50" spans="2:11" ht="13.5" customHeight="1">
      <c r="B50" s="107"/>
      <c r="C50" s="103"/>
      <c r="D50" s="103"/>
      <c r="E50" s="103"/>
      <c r="F50" s="103"/>
      <c r="G50" s="103"/>
      <c r="H50" s="54"/>
      <c r="I50" s="54"/>
      <c r="J50" s="54"/>
      <c r="K50" s="96"/>
    </row>
    <row r="51" spans="2:11" ht="19.9" customHeight="1">
      <c r="B51" s="106">
        <v>7</v>
      </c>
      <c r="C51" s="103" t="s">
        <v>144</v>
      </c>
      <c r="D51" s="103"/>
      <c r="E51" s="103" t="s">
        <v>138</v>
      </c>
      <c r="F51" s="103"/>
      <c r="G51" s="103"/>
      <c r="H51" s="54"/>
      <c r="I51" s="54"/>
      <c r="J51" s="54"/>
      <c r="K51" s="96"/>
    </row>
    <row r="52" spans="2:11" ht="19.9" customHeight="1">
      <c r="B52" s="106">
        <v>8</v>
      </c>
      <c r="C52" s="103" t="s">
        <v>145</v>
      </c>
      <c r="D52" s="103"/>
      <c r="E52" s="103" t="s">
        <v>138</v>
      </c>
      <c r="F52" s="103"/>
      <c r="G52" s="103"/>
      <c r="H52" s="54"/>
      <c r="I52" s="54"/>
      <c r="J52" s="54"/>
      <c r="K52" s="96"/>
    </row>
    <row r="53" spans="2:11" ht="19.9" customHeight="1" thickBot="1">
      <c r="B53" s="108">
        <v>9</v>
      </c>
      <c r="C53" s="109" t="s">
        <v>146</v>
      </c>
      <c r="D53" s="109"/>
      <c r="E53" s="109" t="s">
        <v>138</v>
      </c>
      <c r="F53" s="109"/>
      <c r="G53" s="109"/>
      <c r="H53" s="99"/>
      <c r="I53" s="99"/>
      <c r="J53" s="99"/>
      <c r="K53" s="110"/>
    </row>
    <row r="54" spans="2:11" ht="15">
      <c r="B54" s="103"/>
      <c r="C54" s="103"/>
      <c r="D54" s="103"/>
      <c r="E54" s="103"/>
      <c r="F54" s="103"/>
      <c r="G54" s="103"/>
      <c r="H54" s="54"/>
      <c r="I54" s="54"/>
      <c r="J54" s="54"/>
      <c r="K54" s="54"/>
    </row>
    <row r="55" spans="2:5" ht="20.25" customHeight="1">
      <c r="B55" s="111" t="s">
        <v>147</v>
      </c>
      <c r="C55" s="111"/>
      <c r="D55" s="112"/>
      <c r="E55" s="113"/>
    </row>
    <row r="56" spans="2:5" ht="20.25" customHeight="1">
      <c r="B56" s="114" t="s">
        <v>148</v>
      </c>
      <c r="C56" s="112" t="s">
        <v>149</v>
      </c>
      <c r="D56" s="112"/>
      <c r="E56" s="113"/>
    </row>
    <row r="57" spans="2:5" ht="20.25" customHeight="1">
      <c r="B57" s="114" t="s">
        <v>150</v>
      </c>
      <c r="C57" s="112" t="s">
        <v>151</v>
      </c>
      <c r="D57" s="112"/>
      <c r="E57" s="113"/>
    </row>
    <row r="58" spans="2:5" ht="20.25" customHeight="1">
      <c r="B58" s="114" t="s">
        <v>152</v>
      </c>
      <c r="C58" s="115" t="s">
        <v>153</v>
      </c>
      <c r="D58" s="115"/>
      <c r="E58" s="116"/>
    </row>
    <row r="59" spans="2:5" ht="20.25" customHeight="1">
      <c r="B59" s="114" t="s">
        <v>154</v>
      </c>
      <c r="C59" s="115" t="s">
        <v>155</v>
      </c>
      <c r="D59" s="115"/>
      <c r="E59" s="116"/>
    </row>
    <row r="60" spans="2:5" ht="20.25" customHeight="1">
      <c r="B60" s="114" t="s">
        <v>156</v>
      </c>
      <c r="C60" s="115" t="s">
        <v>157</v>
      </c>
      <c r="D60" s="115"/>
      <c r="E60" s="116"/>
    </row>
    <row r="62" ht="15">
      <c r="B62" s="55" t="s">
        <v>158</v>
      </c>
    </row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</sheetData>
  <mergeCells count="32">
    <mergeCell ref="H14:I14"/>
    <mergeCell ref="J14:K14"/>
    <mergeCell ref="B12:C12"/>
    <mergeCell ref="D12:E12"/>
    <mergeCell ref="B3:B5"/>
    <mergeCell ref="B7:K7"/>
    <mergeCell ref="B8:K8"/>
    <mergeCell ref="B9:K9"/>
    <mergeCell ref="B11:C11"/>
    <mergeCell ref="D11:K11"/>
    <mergeCell ref="C21:E21"/>
    <mergeCell ref="B14:B15"/>
    <mergeCell ref="C14:E15"/>
    <mergeCell ref="F14:F15"/>
    <mergeCell ref="G14:G15"/>
    <mergeCell ref="C16:E16"/>
    <mergeCell ref="C17:E17"/>
    <mergeCell ref="C18:E18"/>
    <mergeCell ref="C19:E19"/>
    <mergeCell ref="C20:E20"/>
    <mergeCell ref="H49:K49"/>
    <mergeCell ref="C26:E26"/>
    <mergeCell ref="J28:K28"/>
    <mergeCell ref="C22:E22"/>
    <mergeCell ref="C23:E23"/>
    <mergeCell ref="C24:E24"/>
    <mergeCell ref="C25:E25"/>
    <mergeCell ref="J29:K29"/>
    <mergeCell ref="J30:K30"/>
    <mergeCell ref="H44:K44"/>
    <mergeCell ref="H45:K45"/>
    <mergeCell ref="H46:K46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2020-05-22T03:33:32Z</dcterms:created>
  <dcterms:modified xsi:type="dcterms:W3CDTF">2020-07-08T16:07:40Z</dcterms:modified>
  <cp:category/>
  <cp:version/>
  <cp:contentType/>
  <cp:contentStatus/>
</cp:coreProperties>
</file>