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Riset\PDP 2021\Data\Analisis Data\"/>
    </mc:Choice>
  </mc:AlternateContent>
  <xr:revisionPtr revIDLastSave="0" documentId="13_ncr:1_{D9FAF367-523F-4C94-99A8-5BD590551CF8}" xr6:coauthVersionLast="47" xr6:coauthVersionMax="47" xr10:uidLastSave="{00000000-0000-0000-0000-000000000000}"/>
  <bookViews>
    <workbookView xWindow="-110" yWindow="-110" windowWidth="19420" windowHeight="10300" firstSheet="1" activeTab="2" xr2:uid="{851CB47F-242E-4B15-9776-CC329FD9F7AD}"/>
  </bookViews>
  <sheets>
    <sheet name="Sheet1" sheetId="1" r:id="rId1"/>
    <sheet name="IFE EFE" sheetId="2" r:id="rId2"/>
    <sheet name="Matriks IFE EFE" sheetId="4" r:id="rId3"/>
    <sheet name="Matriks SWOT" sheetId="5" r:id="rId4"/>
    <sheet name="Rangking Strategi"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5" i="2" l="1"/>
  <c r="S8" i="2"/>
  <c r="Q5" i="2"/>
  <c r="O7" i="2"/>
  <c r="M6" i="2"/>
  <c r="K6" i="2"/>
  <c r="I10" i="2"/>
  <c r="G11" i="2"/>
  <c r="C22" i="2"/>
  <c r="B22" i="2"/>
  <c r="C12" i="2"/>
  <c r="D12" i="2"/>
  <c r="B12" i="2"/>
  <c r="D16" i="2"/>
  <c r="D17" i="2"/>
  <c r="D18" i="2"/>
  <c r="D20" i="2"/>
  <c r="D22" i="2" s="1"/>
  <c r="D21" i="2"/>
  <c r="D15" i="2"/>
  <c r="D11" i="2"/>
  <c r="D10" i="2"/>
  <c r="D4" i="2"/>
  <c r="D5" i="2"/>
  <c r="D6" i="2"/>
  <c r="D7" i="2"/>
  <c r="D8" i="2"/>
  <c r="D3" i="2"/>
  <c r="L20" i="1"/>
  <c r="L15" i="1"/>
  <c r="L16" i="1"/>
  <c r="L17" i="1"/>
  <c r="L18" i="1"/>
  <c r="L19" i="1"/>
  <c r="L14" i="1"/>
  <c r="K20" i="1"/>
  <c r="K15" i="1"/>
  <c r="K16" i="1"/>
  <c r="K17" i="1"/>
  <c r="K18" i="1"/>
  <c r="K19" i="1"/>
  <c r="K14" i="1"/>
  <c r="N11" i="1"/>
  <c r="N4" i="1"/>
  <c r="N5" i="1"/>
  <c r="N6" i="1"/>
  <c r="N7" i="1"/>
  <c r="N8" i="1"/>
  <c r="N9" i="1"/>
  <c r="N10" i="1"/>
  <c r="N3" i="1"/>
  <c r="M11" i="1"/>
  <c r="M4" i="1"/>
  <c r="M5" i="1"/>
  <c r="M6" i="1"/>
  <c r="M7" i="1"/>
  <c r="M8" i="1"/>
  <c r="M9" i="1"/>
  <c r="M10" i="1"/>
  <c r="M3" i="1"/>
</calcChain>
</file>

<file path=xl/sharedStrings.xml><?xml version="1.0" encoding="utf-8"?>
<sst xmlns="http://schemas.openxmlformats.org/spreadsheetml/2006/main" count="248" uniqueCount="134">
  <si>
    <t>Tingkat Kepentingan Faktor Eksternal</t>
  </si>
  <si>
    <t>Simbol (S)</t>
  </si>
  <si>
    <t>Faktor Kekuatan (Strength)</t>
  </si>
  <si>
    <t>Tingkat Kepentingan</t>
  </si>
  <si>
    <t>S1</t>
  </si>
  <si>
    <t>S2</t>
  </si>
  <si>
    <t>S3</t>
  </si>
  <si>
    <t>S4</t>
  </si>
  <si>
    <t>S5</t>
  </si>
  <si>
    <t>S6</t>
  </si>
  <si>
    <t>Kekuatan sangat besar</t>
  </si>
  <si>
    <t>Kekuatan besar</t>
  </si>
  <si>
    <t>Kekuatan Besar</t>
  </si>
  <si>
    <t>Faktor Kelemahan (Weakness)</t>
  </si>
  <si>
    <t>W1</t>
  </si>
  <si>
    <t>W2</t>
  </si>
  <si>
    <t>Kelemahan yang sangat berarti</t>
  </si>
  <si>
    <t>Faktor Peluang (Opportunity)</t>
  </si>
  <si>
    <t>Pengunjung wisata 73% telah memiliki pengetahuan tentang sampah laut, jenis sampah laut, dan sumber sampah laut terbesar</t>
  </si>
  <si>
    <t>Masyarakat lokal telah memiliki pola gotong royong dalam melakukan operasi bersih di kawasan masing - masing</t>
  </si>
  <si>
    <t>Pemerintah desa telah menyiapkan sarana dan prasarana dalam menampung dan mengangkut sampah</t>
  </si>
  <si>
    <t>Pengunjung wisata 57% telah memiliki kesadaran sampah berasal dari kegiatan masyarakat</t>
  </si>
  <si>
    <t>O1</t>
  </si>
  <si>
    <t>O2</t>
  </si>
  <si>
    <t>O3</t>
  </si>
  <si>
    <t>O4</t>
  </si>
  <si>
    <t>Peluang besar</t>
  </si>
  <si>
    <t>Peluang sedang</t>
  </si>
  <si>
    <t>Faktor Ancaman (Threats)</t>
  </si>
  <si>
    <t>Belum ada peraturan yang mengatur tentang pengelolaan sampah laut di daerah wisata</t>
  </si>
  <si>
    <t>Ancaman besar</t>
  </si>
  <si>
    <t>T1</t>
  </si>
  <si>
    <t>Simbol (Vertikal)</t>
  </si>
  <si>
    <t>Total</t>
  </si>
  <si>
    <t>Potensi ekonomi sampah plastik mencapai 41% berdasarkan persentasi jumlah di Pantai Aan dengan tipologi pantai berpasir</t>
  </si>
  <si>
    <t>Potensi ekonomi sampah karet mencapai 68% berdasarkan persentasi berat di Pantai Aan dengan tipologi pantai berpasir</t>
  </si>
  <si>
    <t>Potensi ekonomi sampah kain mencapai 52% berdasarkan persentasi jumlah di Pantai Aan dengan tipologi tempat pemancingan</t>
  </si>
  <si>
    <t>Potensi ekonomi sampah kaca dan keramik mencapai 84% berdasarkan persentase berat dengan tipologi pemancingan</t>
  </si>
  <si>
    <t>Potensi ekonomi sampah plastik mencapai 42% berdasarkan persentase jumlah di Pantai Batu Berang dengan tipologi pantai berbatu</t>
  </si>
  <si>
    <t>Potensi ekonomi sampah karet mencapai 42% berdasarkan persentase berat di Pantai Batu Berang dengan tipologi pantai berbatu</t>
  </si>
  <si>
    <t>T2</t>
  </si>
  <si>
    <t>Aktivitas wisata dan aktivitas pemancingan dapat memproduksi sampah</t>
  </si>
  <si>
    <t>Jenis sampah laut berupa plastik, karet, kaca dan keramik membutuhkan waktu yang lama terdegradasi</t>
  </si>
  <si>
    <t xml:space="preserve">Ukuran sampah cenderung bervariasi dari ukuran meso (0.5 - 2.5 cm) dan ukuran makro (&gt; 5cm) cukup beragam untuk disesuaikan dengan pasar </t>
  </si>
  <si>
    <t>Bobot</t>
  </si>
  <si>
    <t>Penilaian Bobot Strategis Internal (Horizontal)</t>
  </si>
  <si>
    <t>Faktor Strategis Internal</t>
  </si>
  <si>
    <t>Kekuatan</t>
  </si>
  <si>
    <t xml:space="preserve">Rating </t>
  </si>
  <si>
    <t>Skor</t>
  </si>
  <si>
    <t>Kelemahan</t>
  </si>
  <si>
    <t>Faktor Strategis Eksternal</t>
  </si>
  <si>
    <t xml:space="preserve">Peluang </t>
  </si>
  <si>
    <t xml:space="preserve">Ancaman </t>
  </si>
  <si>
    <t>I</t>
  </si>
  <si>
    <t>III</t>
  </si>
  <si>
    <t>IV</t>
  </si>
  <si>
    <t>V</t>
  </si>
  <si>
    <t>VI</t>
  </si>
  <si>
    <t>VII</t>
  </si>
  <si>
    <t>IX</t>
  </si>
  <si>
    <t>Total IFE</t>
  </si>
  <si>
    <t>Total EFE</t>
  </si>
  <si>
    <t>II (Grow and Built)</t>
  </si>
  <si>
    <t>Faktor Internal</t>
  </si>
  <si>
    <t>Kekuatan (Strenght)</t>
  </si>
  <si>
    <t>Kelemahan (Weakness)</t>
  </si>
  <si>
    <t>Faktor Eksternal</t>
  </si>
  <si>
    <t>Peluang (Opportunity)</t>
  </si>
  <si>
    <t xml:space="preserve">Ancaman (Threats) </t>
  </si>
  <si>
    <t xml:space="preserve">Strategi S-O </t>
  </si>
  <si>
    <t xml:space="preserve">1. Pemilahan sampah organik dan non organik di berbagai tipologi pantai oleh pengunjung dengan penyiapan sarana dan prasarana oleh pengelola wisata atau pemerintah desa S1 S2 S3 S4 S5 S6 O1 O3 </t>
  </si>
  <si>
    <t xml:space="preserve">4. Pemberdayaan masyarakat lokal yang berprofesi sebagai nelayan dalam pengurangan sampah kain berupa benang pancing di tempat pemancingan </t>
  </si>
  <si>
    <t>4. Pemberdayaan masyarakat lokal yang berprofesi sebagai nelayan dalam pengurangan sampah kain berupa benang pancing di tempat pemancingan S3 S4 O2</t>
  </si>
  <si>
    <t>2. Penjualan sampah anorganik berupa plastik, karet, kain, kaca dan keramik di berbagai tipologi pantai menjadi dengan memberdayakan masyarakat lokal dan dapat meningkatkan kesejahteraan masyarakat lokal S1 S2 S3 S4 S5 S6 O1</t>
  </si>
  <si>
    <t>Strategi S-T</t>
  </si>
  <si>
    <t>1. Penyusunan peraturan yang mengatur tentang pengelolaan sampah laut di daerah wisata agar sampah menjadi potensi ekonomi S1 S2 S5 S6 T1</t>
  </si>
  <si>
    <t>Strategi W-O</t>
  </si>
  <si>
    <t>1. Edukasi kepada pengunjung wisata oleh masyarakat lokal terkait proses degradasi sampah di alam atau yang terbuang ke laur (W1 O1 O3 O4)</t>
  </si>
  <si>
    <t>3. Pemberdayaan masyarakat lokal dalam membetuk forum gerakan dalam pengurangan dan pemilahan sampah anorganik di pantai berpasir S1 S2 O2</t>
  </si>
  <si>
    <t>2. Pemilahan sampah laut berdasarkan ukuran yang dibutuhkan pasar oleh masyarakat lokal W2 O2</t>
  </si>
  <si>
    <t>Strategi WT</t>
  </si>
  <si>
    <t>1. Membuat peraturan pengelolaan sampah di daerah wisata secara komperehensif terutama dalam pengurangan dan penanganan sampah anorganik yang terdegradasi dalam waktu lama W1 T1</t>
  </si>
  <si>
    <t xml:space="preserve">Alternatif Strategi </t>
  </si>
  <si>
    <t xml:space="preserve">Faktor yang berpengaruh </t>
  </si>
  <si>
    <t xml:space="preserve">1. Pemilahan sampah organik dan non organik di berbagai tipologi pantai oleh pengunjung dengan penyiapan sarana dan prasarana oleh pengelola wisata atau pemerintah desa </t>
  </si>
  <si>
    <t xml:space="preserve">S1 S2 S3 S4 S5 S6 O1 O3 </t>
  </si>
  <si>
    <t xml:space="preserve">2. Penjualan sampah anorganik berupa plastik, karet, kain, kaca dan keramik di berbagai tipologi pantai menjadi dengan memberdayakan masyarakat lokal dan dapat meningkatkan kesejahteraan masyarakat lokal </t>
  </si>
  <si>
    <t>S1 S2 S3 S4 S5 S6 O1</t>
  </si>
  <si>
    <t xml:space="preserve">3. Pemberdayaan masyarakat lokal dalam membetuk forum gerakan dalam pengurangan dan pemilahan sampah anorganik di pantai berpasir </t>
  </si>
  <si>
    <t>S1 S2 O2</t>
  </si>
  <si>
    <t>S3 S4 O2</t>
  </si>
  <si>
    <t>W1 O1 O3 O4</t>
  </si>
  <si>
    <t>1. Edukasi kepada pengunjung wisata oleh masyarakat lokal terkait proses degradasi sampah di alam atau yang terbuang ke laut</t>
  </si>
  <si>
    <t xml:space="preserve">2. Pemilahan sampah laut berdasarkan ukuran yang dibutuhkan pasar oleh masyarakat lokal </t>
  </si>
  <si>
    <t>W2 O2</t>
  </si>
  <si>
    <t xml:space="preserve">1. Penyusunan peraturan yang mengatur tentang pengelolaan sampah laut di daerah wisata agar sampah menjadi potensi ekonomi </t>
  </si>
  <si>
    <t>S1 S2 S5 S6 T1</t>
  </si>
  <si>
    <t xml:space="preserve">1. Membuat peraturan pengelolaan sampah di daerah wisata secara komperehensif terutama dalam pengurangan dan penanganan sampah anorganik yang terdegradasi dalam waktu lama </t>
  </si>
  <si>
    <t>W1 T1</t>
  </si>
  <si>
    <t xml:space="preserve">Total Nilai </t>
  </si>
  <si>
    <t>Potensi ekonomi sampah plastik mencapai 41% berdasarkan persentasi jumlah di Pantai Aan dengan tipologi pantai berpasir S1</t>
  </si>
  <si>
    <t>Potensi ekonomi sampah karet mencapai 68% berdasarkan persentasi berat di Pantai Aan dengan tipologi pantai berpasir S2</t>
  </si>
  <si>
    <t>Potensi ekonomi sampah kain mencapai 52% berdasarkan persentasi jumlah di Pantai Aan dengan tipologi tempat pemancingan S3</t>
  </si>
  <si>
    <t>Potensi ekonomi sampah kaca dan keramik mencapai 84% berdasarkan persentase berat dengan tipologi pemancingan S4</t>
  </si>
  <si>
    <t>Potensi ekonomi sampah plastik mencapai 42% berdasarkan persentase jumlah di Pantai Batu Berang dengan tipologi pantai berbatu S5</t>
  </si>
  <si>
    <t>Potensi ekonomi sampah karet mencapai 42% berdasarkan persentase berat di Pantai Batu Berang dengan tipologi pantai berbatu S6</t>
  </si>
  <si>
    <t>Jenis sampah laut berupa plastik, karet, kaca dan keramik membutuhkan waktu yang lama terdegradasi W1</t>
  </si>
  <si>
    <t>Ukuran sampah cenderung bervariasi dari ukuran meso (0.5 - 2.5 cm) dan ukuran makro (&gt; 5cm) cukup beragam untuk disesuaikan dengan pasar W2</t>
  </si>
  <si>
    <t>Pengunjung wisata 73% telah memiliki pengetahuan tentang sampah laut, jenis sampah laut, dan sumber sampah laut terbesar O1</t>
  </si>
  <si>
    <t>Masyarakat lokal telah memiliki pola gotong royong dalam melakukan operasi bersih di kawasan masing - masing O2</t>
  </si>
  <si>
    <t>Pemerintah desa telah menyiapkan sarana dan prasarana dalam menampung dan mengangkut sampah O3</t>
  </si>
  <si>
    <t>Pengunjung wisata 57% telah memiliki kesadaran sampah berasal dari kegiatan masyarakat O4</t>
  </si>
  <si>
    <t>Belum ada peraturan yang mengatur tentang pengelolaan sampah laut di daerah wisata T1</t>
  </si>
  <si>
    <t>Aktivitas wisata dan aktivitas pemancingan dapat memproduksi sampah T2</t>
  </si>
  <si>
    <t>AS 1</t>
  </si>
  <si>
    <t xml:space="preserve">Total </t>
  </si>
  <si>
    <t>AS2</t>
  </si>
  <si>
    <t>AS3</t>
  </si>
  <si>
    <t>AS4</t>
  </si>
  <si>
    <t>AS5</t>
  </si>
  <si>
    <t>AS6</t>
  </si>
  <si>
    <t>AS7</t>
  </si>
  <si>
    <t>AS1</t>
  </si>
  <si>
    <t>Kode</t>
  </si>
  <si>
    <t>AS8</t>
  </si>
  <si>
    <t xml:space="preserve">Strategi Prioritas </t>
  </si>
  <si>
    <t>Ancaman sedang</t>
  </si>
  <si>
    <t>Simbol</t>
  </si>
  <si>
    <t>2.0 Weak 1.0</t>
  </si>
  <si>
    <t xml:space="preserve">  3.0 Medium  2.0</t>
  </si>
  <si>
    <t xml:space="preserve">4.0         Strong             3.0 </t>
  </si>
  <si>
    <t>3.0 Medium 2.0</t>
  </si>
  <si>
    <t>4.0 Strong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</si>
</sst>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000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vertical="top" wrapText="1"/>
    </xf>
    <xf numFmtId="0" fontId="0" fillId="0" borderId="0" xfId="0" applyAlignment="1">
      <alignment wrapText="1"/>
    </xf>
    <xf numFmtId="0" fontId="0" fillId="0" borderId="0" xfId="0" applyFill="1"/>
    <xf numFmtId="2" fontId="0" fillId="0" borderId="0" xfId="0" applyNumberFormat="1"/>
    <xf numFmtId="2" fontId="0" fillId="0" borderId="0" xfId="0" applyNumberFormat="1" applyAlignment="1">
      <alignment vertical="top"/>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3" borderId="2" xfId="0" applyFill="1" applyBorder="1" applyAlignment="1">
      <alignment horizontal="center" vertical="center" wrapText="1"/>
    </xf>
    <xf numFmtId="0" fontId="0" fillId="0" borderId="5" xfId="0" applyBorder="1" applyAlignment="1">
      <alignment vertical="top"/>
    </xf>
    <xf numFmtId="0" fontId="0" fillId="0" borderId="5" xfId="0" applyBorder="1" applyAlignment="1">
      <alignment horizontal="center" vertical="top"/>
    </xf>
    <xf numFmtId="0" fontId="0" fillId="0" borderId="5" xfId="0" applyBorder="1" applyAlignment="1">
      <alignment vertical="top" wrapText="1"/>
    </xf>
    <xf numFmtId="0" fontId="0" fillId="0" borderId="5" xfId="0" applyBorder="1"/>
    <xf numFmtId="0" fontId="0" fillId="0" borderId="5" xfId="0" applyBorder="1" applyAlignment="1">
      <alignment wrapText="1"/>
    </xf>
    <xf numFmtId="0" fontId="0" fillId="0" borderId="6" xfId="0" applyBorder="1"/>
    <xf numFmtId="0" fontId="0" fillId="0" borderId="6" xfId="0" applyBorder="1" applyAlignment="1">
      <alignment vertical="top"/>
    </xf>
    <xf numFmtId="0" fontId="0" fillId="0" borderId="5" xfId="0" applyBorder="1" applyAlignment="1">
      <alignment horizontal="center"/>
    </xf>
    <xf numFmtId="0" fontId="0" fillId="2" borderId="5" xfId="0" applyFill="1" applyBorder="1"/>
    <xf numFmtId="0" fontId="0" fillId="0" borderId="5" xfId="0" applyFill="1" applyBorder="1"/>
    <xf numFmtId="2" fontId="0" fillId="0" borderId="5" xfId="0" applyNumberFormat="1" applyFill="1" applyBorder="1"/>
    <xf numFmtId="0" fontId="0" fillId="2" borderId="5" xfId="0" applyFill="1" applyBorder="1" applyAlignment="1">
      <alignment vertical="top"/>
    </xf>
    <xf numFmtId="2" fontId="0" fillId="0" borderId="5" xfId="0" applyNumberFormat="1" applyBorder="1" applyAlignment="1">
      <alignment vertical="top"/>
    </xf>
    <xf numFmtId="2" fontId="0" fillId="0" borderId="5" xfId="0" applyNumberFormat="1" applyBorder="1"/>
    <xf numFmtId="0" fontId="0" fillId="0" borderId="0" xfId="0" applyAlignment="1">
      <alignment horizont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196850</xdr:colOff>
      <xdr:row>4</xdr:row>
      <xdr:rowOff>57150</xdr:rowOff>
    </xdr:from>
    <xdr:to>
      <xdr:col>3</xdr:col>
      <xdr:colOff>196850</xdr:colOff>
      <xdr:row>5</xdr:row>
      <xdr:rowOff>101600</xdr:rowOff>
    </xdr:to>
    <xdr:cxnSp macro="">
      <xdr:nvCxnSpPr>
        <xdr:cNvPr id="9" name="Straight Arrow Connector 8">
          <a:extLst>
            <a:ext uri="{FF2B5EF4-FFF2-40B4-BE49-F238E27FC236}">
              <a16:creationId xmlns:a16="http://schemas.microsoft.com/office/drawing/2014/main" id="{A27EB25C-0670-CA55-B527-5FC93BC8FA1E}"/>
            </a:ext>
          </a:extLst>
        </xdr:cNvPr>
        <xdr:cNvCxnSpPr/>
      </xdr:nvCxnSpPr>
      <xdr:spPr>
        <a:xfrm>
          <a:off x="3124200" y="793750"/>
          <a:ext cx="0" cy="2349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844550</xdr:colOff>
      <xdr:row>5</xdr:row>
      <xdr:rowOff>95250</xdr:rowOff>
    </xdr:from>
    <xdr:to>
      <xdr:col>3</xdr:col>
      <xdr:colOff>107950</xdr:colOff>
      <xdr:row>5</xdr:row>
      <xdr:rowOff>101600</xdr:rowOff>
    </xdr:to>
    <xdr:cxnSp macro="">
      <xdr:nvCxnSpPr>
        <xdr:cNvPr id="11" name="Straight Arrow Connector 10">
          <a:extLst>
            <a:ext uri="{FF2B5EF4-FFF2-40B4-BE49-F238E27FC236}">
              <a16:creationId xmlns:a16="http://schemas.microsoft.com/office/drawing/2014/main" id="{6DA7A218-DDA5-E23C-1745-21FB2B10C3A2}"/>
            </a:ext>
          </a:extLst>
        </xdr:cNvPr>
        <xdr:cNvCxnSpPr/>
      </xdr:nvCxnSpPr>
      <xdr:spPr>
        <a:xfrm flipV="1">
          <a:off x="2355850" y="1022350"/>
          <a:ext cx="679450" cy="63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426A7-308C-4293-8392-8E3EDD837677}">
  <dimension ref="A1:O20"/>
  <sheetViews>
    <sheetView zoomScale="90" zoomScaleNormal="90" workbookViewId="0">
      <selection activeCell="D13" sqref="D13:L20"/>
    </sheetView>
  </sheetViews>
  <sheetFormatPr defaultRowHeight="14.5" x14ac:dyDescent="0.35"/>
  <cols>
    <col min="1" max="1" width="32.81640625" bestFit="1" customWidth="1"/>
    <col min="2" max="2" width="52.81640625" hidden="1" customWidth="1"/>
    <col min="3" max="3" width="27.453125" bestFit="1" customWidth="1"/>
    <col min="4" max="4" width="6.36328125" customWidth="1"/>
    <col min="5" max="5" width="3.6328125" customWidth="1"/>
    <col min="6" max="6" width="3.54296875" customWidth="1"/>
    <col min="7" max="7" width="3.90625" customWidth="1"/>
    <col min="8" max="9" width="3.36328125" customWidth="1"/>
    <col min="10" max="10" width="5" customWidth="1"/>
    <col min="11" max="11" width="5.08984375" customWidth="1"/>
    <col min="12" max="12" width="5.81640625" customWidth="1"/>
    <col min="13" max="13" width="5.26953125" customWidth="1"/>
    <col min="14" max="14" width="6.81640625" customWidth="1"/>
  </cols>
  <sheetData>
    <row r="1" spans="1:15" x14ac:dyDescent="0.35">
      <c r="A1" t="s">
        <v>0</v>
      </c>
      <c r="D1" s="16"/>
      <c r="E1" s="16" t="s">
        <v>45</v>
      </c>
      <c r="F1" s="16"/>
      <c r="G1" s="16"/>
      <c r="H1" s="16"/>
      <c r="I1" s="16"/>
      <c r="J1" s="16"/>
      <c r="K1" s="16"/>
      <c r="L1" s="16"/>
      <c r="M1" s="16"/>
      <c r="N1" s="16"/>
    </row>
    <row r="2" spans="1:15" x14ac:dyDescent="0.35">
      <c r="A2" s="16" t="s">
        <v>1</v>
      </c>
      <c r="B2" s="16" t="s">
        <v>2</v>
      </c>
      <c r="C2" s="18" t="s">
        <v>3</v>
      </c>
      <c r="D2" s="16" t="s">
        <v>32</v>
      </c>
      <c r="E2" s="16" t="s">
        <v>4</v>
      </c>
      <c r="F2" s="16" t="s">
        <v>5</v>
      </c>
      <c r="G2" s="16" t="s">
        <v>6</v>
      </c>
      <c r="H2" s="16" t="s">
        <v>7</v>
      </c>
      <c r="I2" s="16" t="s">
        <v>8</v>
      </c>
      <c r="J2" s="16" t="s">
        <v>9</v>
      </c>
      <c r="K2" s="16" t="s">
        <v>14</v>
      </c>
      <c r="L2" s="16" t="s">
        <v>15</v>
      </c>
      <c r="M2" s="16" t="s">
        <v>33</v>
      </c>
      <c r="N2" s="20" t="s">
        <v>44</v>
      </c>
    </row>
    <row r="3" spans="1:15" ht="15" customHeight="1" x14ac:dyDescent="0.35">
      <c r="A3" s="16" t="s">
        <v>4</v>
      </c>
      <c r="B3" s="15" t="s">
        <v>34</v>
      </c>
      <c r="C3" s="19" t="s">
        <v>10</v>
      </c>
      <c r="D3" s="16" t="s">
        <v>4</v>
      </c>
      <c r="E3" s="21"/>
      <c r="F3" s="22">
        <v>1</v>
      </c>
      <c r="G3" s="22">
        <v>1</v>
      </c>
      <c r="H3" s="22">
        <v>1</v>
      </c>
      <c r="I3" s="22">
        <v>2</v>
      </c>
      <c r="J3" s="22">
        <v>1</v>
      </c>
      <c r="K3" s="22">
        <v>1</v>
      </c>
      <c r="L3" s="22">
        <v>1</v>
      </c>
      <c r="M3" s="22">
        <f>SUM(E3:L3)</f>
        <v>8</v>
      </c>
      <c r="N3" s="23">
        <f>(M3/$M$11)</f>
        <v>6.7796610169491525E-2</v>
      </c>
      <c r="O3" s="3"/>
    </row>
    <row r="4" spans="1:15" ht="14" customHeight="1" x14ac:dyDescent="0.35">
      <c r="A4" s="16" t="s">
        <v>5</v>
      </c>
      <c r="B4" s="17" t="s">
        <v>35</v>
      </c>
      <c r="C4" s="18" t="s">
        <v>11</v>
      </c>
      <c r="D4" s="16" t="s">
        <v>5</v>
      </c>
      <c r="E4" s="22">
        <v>3</v>
      </c>
      <c r="F4" s="21"/>
      <c r="G4" s="22">
        <v>2</v>
      </c>
      <c r="H4" s="22">
        <v>2</v>
      </c>
      <c r="I4" s="22">
        <v>3</v>
      </c>
      <c r="J4" s="22">
        <v>2</v>
      </c>
      <c r="K4" s="22">
        <v>1</v>
      </c>
      <c r="L4" s="22">
        <v>1</v>
      </c>
      <c r="M4" s="22">
        <f t="shared" ref="M4:M10" si="0">SUM(E4:L4)</f>
        <v>14</v>
      </c>
      <c r="N4" s="23">
        <f t="shared" ref="N4:N10" si="1">(M4/$M$11)</f>
        <v>0.11864406779661017</v>
      </c>
      <c r="O4" s="3"/>
    </row>
    <row r="5" spans="1:15" ht="18.5" customHeight="1" x14ac:dyDescent="0.35">
      <c r="A5" s="16" t="s">
        <v>6</v>
      </c>
      <c r="B5" s="17" t="s">
        <v>36</v>
      </c>
      <c r="C5" s="18" t="s">
        <v>11</v>
      </c>
      <c r="D5" s="16" t="s">
        <v>6</v>
      </c>
      <c r="E5" s="22">
        <v>3</v>
      </c>
      <c r="F5" s="22">
        <v>2</v>
      </c>
      <c r="G5" s="21"/>
      <c r="H5" s="22">
        <v>2</v>
      </c>
      <c r="I5" s="22">
        <v>3</v>
      </c>
      <c r="J5" s="22">
        <v>2</v>
      </c>
      <c r="K5" s="22">
        <v>1</v>
      </c>
      <c r="L5" s="22">
        <v>1</v>
      </c>
      <c r="M5" s="22">
        <f t="shared" si="0"/>
        <v>14</v>
      </c>
      <c r="N5" s="23">
        <f t="shared" si="1"/>
        <v>0.11864406779661017</v>
      </c>
      <c r="O5" s="3"/>
    </row>
    <row r="6" spans="1:15" ht="15" customHeight="1" x14ac:dyDescent="0.35">
      <c r="A6" s="16" t="s">
        <v>7</v>
      </c>
      <c r="B6" s="17" t="s">
        <v>37</v>
      </c>
      <c r="C6" s="18" t="s">
        <v>11</v>
      </c>
      <c r="D6" s="16" t="s">
        <v>7</v>
      </c>
      <c r="E6" s="22">
        <v>3</v>
      </c>
      <c r="F6" s="22">
        <v>2</v>
      </c>
      <c r="G6" s="22">
        <v>2</v>
      </c>
      <c r="H6" s="21"/>
      <c r="I6" s="22">
        <v>3</v>
      </c>
      <c r="J6" s="22">
        <v>2</v>
      </c>
      <c r="K6" s="22">
        <v>1</v>
      </c>
      <c r="L6" s="22">
        <v>1</v>
      </c>
      <c r="M6" s="22">
        <f t="shared" si="0"/>
        <v>14</v>
      </c>
      <c r="N6" s="23">
        <f t="shared" si="1"/>
        <v>0.11864406779661017</v>
      </c>
      <c r="O6" s="3"/>
    </row>
    <row r="7" spans="1:15" ht="15.5" customHeight="1" x14ac:dyDescent="0.35">
      <c r="A7" s="16" t="s">
        <v>8</v>
      </c>
      <c r="B7" s="17" t="s">
        <v>38</v>
      </c>
      <c r="C7" s="18" t="s">
        <v>10</v>
      </c>
      <c r="D7" s="16" t="s">
        <v>8</v>
      </c>
      <c r="E7" s="22">
        <v>2</v>
      </c>
      <c r="F7" s="22">
        <v>1</v>
      </c>
      <c r="G7" s="22">
        <v>1</v>
      </c>
      <c r="H7" s="22">
        <v>1</v>
      </c>
      <c r="I7" s="21"/>
      <c r="J7" s="22">
        <v>3</v>
      </c>
      <c r="K7" s="22">
        <v>1</v>
      </c>
      <c r="L7" s="22">
        <v>1</v>
      </c>
      <c r="M7" s="22">
        <f t="shared" si="0"/>
        <v>10</v>
      </c>
      <c r="N7" s="23">
        <f t="shared" si="1"/>
        <v>8.4745762711864403E-2</v>
      </c>
      <c r="O7" s="3"/>
    </row>
    <row r="8" spans="1:15" ht="14" customHeight="1" x14ac:dyDescent="0.35">
      <c r="A8" s="16" t="s">
        <v>9</v>
      </c>
      <c r="B8" s="17" t="s">
        <v>39</v>
      </c>
      <c r="C8" s="18" t="s">
        <v>12</v>
      </c>
      <c r="D8" s="16" t="s">
        <v>9</v>
      </c>
      <c r="E8" s="22">
        <v>3</v>
      </c>
      <c r="F8" s="22">
        <v>2</v>
      </c>
      <c r="G8" s="22">
        <v>2</v>
      </c>
      <c r="H8" s="22">
        <v>2</v>
      </c>
      <c r="I8" s="22">
        <v>3</v>
      </c>
      <c r="J8" s="21"/>
      <c r="K8" s="22">
        <v>1</v>
      </c>
      <c r="L8" s="22">
        <v>1</v>
      </c>
      <c r="M8" s="22">
        <f t="shared" si="0"/>
        <v>14</v>
      </c>
      <c r="N8" s="23">
        <f t="shared" si="1"/>
        <v>0.11864406779661017</v>
      </c>
      <c r="O8" s="3"/>
    </row>
    <row r="9" spans="1:15" ht="14.5" customHeight="1" x14ac:dyDescent="0.35">
      <c r="A9" s="16" t="s">
        <v>1</v>
      </c>
      <c r="B9" s="16" t="s">
        <v>13</v>
      </c>
      <c r="C9" s="18" t="s">
        <v>3</v>
      </c>
      <c r="D9" s="16" t="s">
        <v>14</v>
      </c>
      <c r="E9" s="22">
        <v>4</v>
      </c>
      <c r="F9" s="22">
        <v>3</v>
      </c>
      <c r="G9" s="22">
        <v>3</v>
      </c>
      <c r="H9" s="22">
        <v>3</v>
      </c>
      <c r="I9" s="22">
        <v>4</v>
      </c>
      <c r="J9" s="22">
        <v>3</v>
      </c>
      <c r="K9" s="21"/>
      <c r="L9" s="22">
        <v>3</v>
      </c>
      <c r="M9" s="22">
        <f t="shared" si="0"/>
        <v>23</v>
      </c>
      <c r="N9" s="23">
        <f t="shared" si="1"/>
        <v>0.19491525423728814</v>
      </c>
      <c r="O9" s="3"/>
    </row>
    <row r="10" spans="1:15" ht="17.5" customHeight="1" x14ac:dyDescent="0.35">
      <c r="A10" s="16" t="s">
        <v>14</v>
      </c>
      <c r="B10" s="17" t="s">
        <v>42</v>
      </c>
      <c r="C10" s="19" t="s">
        <v>16</v>
      </c>
      <c r="D10" s="16" t="s">
        <v>15</v>
      </c>
      <c r="E10" s="22">
        <v>4</v>
      </c>
      <c r="F10" s="22">
        <v>3</v>
      </c>
      <c r="G10" s="22">
        <v>3</v>
      </c>
      <c r="H10" s="22">
        <v>3</v>
      </c>
      <c r="I10" s="22">
        <v>4</v>
      </c>
      <c r="J10" s="22">
        <v>3</v>
      </c>
      <c r="K10" s="22">
        <v>1</v>
      </c>
      <c r="L10" s="21"/>
      <c r="M10" s="22">
        <f t="shared" si="0"/>
        <v>21</v>
      </c>
      <c r="N10" s="23">
        <f t="shared" si="1"/>
        <v>0.17796610169491525</v>
      </c>
      <c r="O10" s="3"/>
    </row>
    <row r="11" spans="1:15" ht="14" customHeight="1" x14ac:dyDescent="0.35">
      <c r="A11" s="16" t="s">
        <v>15</v>
      </c>
      <c r="B11" s="17" t="s">
        <v>43</v>
      </c>
      <c r="C11" s="19" t="s">
        <v>16</v>
      </c>
      <c r="D11" s="16"/>
      <c r="E11" s="22"/>
      <c r="F11" s="22"/>
      <c r="G11" s="22"/>
      <c r="H11" s="22"/>
      <c r="I11" s="22"/>
      <c r="J11" s="22"/>
      <c r="K11" s="22"/>
      <c r="L11" s="22" t="s">
        <v>33</v>
      </c>
      <c r="M11" s="22">
        <f>SUM(M3:M10)</f>
        <v>118</v>
      </c>
      <c r="N11" s="23">
        <f>SUM(N3:N10)</f>
        <v>1</v>
      </c>
      <c r="O11" s="3"/>
    </row>
    <row r="12" spans="1:15" x14ac:dyDescent="0.35">
      <c r="A12" s="16" t="s">
        <v>1</v>
      </c>
      <c r="B12" s="16" t="s">
        <v>17</v>
      </c>
      <c r="C12" s="16" t="s">
        <v>3</v>
      </c>
    </row>
    <row r="13" spans="1:15" ht="20.5" customHeight="1" x14ac:dyDescent="0.35">
      <c r="A13" s="13" t="s">
        <v>22</v>
      </c>
      <c r="B13" s="17" t="s">
        <v>18</v>
      </c>
      <c r="C13" s="19" t="s">
        <v>26</v>
      </c>
      <c r="D13" s="14" t="s">
        <v>128</v>
      </c>
      <c r="E13" s="14" t="s">
        <v>22</v>
      </c>
      <c r="F13" s="14" t="s">
        <v>23</v>
      </c>
      <c r="G13" s="14" t="s">
        <v>24</v>
      </c>
      <c r="H13" s="14" t="s">
        <v>25</v>
      </c>
      <c r="I13" s="14" t="s">
        <v>31</v>
      </c>
      <c r="J13" s="14" t="s">
        <v>40</v>
      </c>
      <c r="K13" s="14" t="s">
        <v>33</v>
      </c>
      <c r="L13" s="14" t="s">
        <v>44</v>
      </c>
    </row>
    <row r="14" spans="1:15" ht="17.5" customHeight="1" x14ac:dyDescent="0.35">
      <c r="A14" s="13" t="s">
        <v>23</v>
      </c>
      <c r="B14" s="17" t="s">
        <v>19</v>
      </c>
      <c r="C14" s="19" t="s">
        <v>26</v>
      </c>
      <c r="D14" s="13" t="s">
        <v>22</v>
      </c>
      <c r="E14" s="24"/>
      <c r="F14" s="13">
        <v>1</v>
      </c>
      <c r="G14" s="13">
        <v>2</v>
      </c>
      <c r="H14" s="13">
        <v>2</v>
      </c>
      <c r="I14" s="13">
        <v>1</v>
      </c>
      <c r="J14" s="13">
        <v>1</v>
      </c>
      <c r="K14" s="13">
        <f>SUM(E14:J14)</f>
        <v>7</v>
      </c>
      <c r="L14" s="25">
        <f>K14/$K$20</f>
        <v>0.1111111111111111</v>
      </c>
    </row>
    <row r="15" spans="1:15" ht="19" customHeight="1" x14ac:dyDescent="0.35">
      <c r="A15" s="13" t="s">
        <v>24</v>
      </c>
      <c r="B15" s="17" t="s">
        <v>20</v>
      </c>
      <c r="C15" s="19" t="s">
        <v>26</v>
      </c>
      <c r="D15" s="13" t="s">
        <v>23</v>
      </c>
      <c r="E15" s="13">
        <v>3</v>
      </c>
      <c r="F15" s="24"/>
      <c r="G15" s="13">
        <v>3</v>
      </c>
      <c r="H15" s="13">
        <v>3</v>
      </c>
      <c r="I15" s="13">
        <v>2</v>
      </c>
      <c r="J15" s="13">
        <v>3</v>
      </c>
      <c r="K15" s="13">
        <f t="shared" ref="K15:K19" si="2">SUM(E15:J15)</f>
        <v>14</v>
      </c>
      <c r="L15" s="25">
        <f t="shared" ref="L15:L19" si="3">K15/$K$20</f>
        <v>0.22222222222222221</v>
      </c>
    </row>
    <row r="16" spans="1:15" ht="17" customHeight="1" x14ac:dyDescent="0.35">
      <c r="A16" s="13" t="s">
        <v>25</v>
      </c>
      <c r="B16" s="17" t="s">
        <v>21</v>
      </c>
      <c r="C16" s="19" t="s">
        <v>27</v>
      </c>
      <c r="D16" s="13" t="s">
        <v>24</v>
      </c>
      <c r="E16" s="13">
        <v>2</v>
      </c>
      <c r="F16" s="13">
        <v>1</v>
      </c>
      <c r="G16" s="24"/>
      <c r="H16" s="13">
        <v>2</v>
      </c>
      <c r="I16" s="13">
        <v>1</v>
      </c>
      <c r="J16" s="13">
        <v>2</v>
      </c>
      <c r="K16" s="13">
        <f t="shared" si="2"/>
        <v>8</v>
      </c>
      <c r="L16" s="25">
        <f t="shared" si="3"/>
        <v>0.12698412698412698</v>
      </c>
    </row>
    <row r="17" spans="1:12" x14ac:dyDescent="0.35">
      <c r="A17" s="16" t="s">
        <v>1</v>
      </c>
      <c r="B17" s="16" t="s">
        <v>28</v>
      </c>
      <c r="C17" s="18" t="s">
        <v>3</v>
      </c>
      <c r="D17" s="13" t="s">
        <v>25</v>
      </c>
      <c r="E17" s="13">
        <v>2</v>
      </c>
      <c r="F17" s="13">
        <v>1</v>
      </c>
      <c r="G17" s="13">
        <v>2</v>
      </c>
      <c r="H17" s="24"/>
      <c r="I17" s="13">
        <v>1</v>
      </c>
      <c r="J17" s="13">
        <v>1</v>
      </c>
      <c r="K17" s="13">
        <f t="shared" si="2"/>
        <v>7</v>
      </c>
      <c r="L17" s="25">
        <f t="shared" si="3"/>
        <v>0.1111111111111111</v>
      </c>
    </row>
    <row r="18" spans="1:12" ht="15" customHeight="1" x14ac:dyDescent="0.35">
      <c r="A18" s="13" t="s">
        <v>31</v>
      </c>
      <c r="B18" s="17" t="s">
        <v>29</v>
      </c>
      <c r="C18" s="19" t="s">
        <v>30</v>
      </c>
      <c r="D18" s="13" t="s">
        <v>31</v>
      </c>
      <c r="E18" s="13">
        <v>3</v>
      </c>
      <c r="F18" s="13">
        <v>3</v>
      </c>
      <c r="G18" s="13">
        <v>2</v>
      </c>
      <c r="H18" s="13">
        <v>3</v>
      </c>
      <c r="I18" s="24"/>
      <c r="J18" s="13">
        <v>2</v>
      </c>
      <c r="K18" s="13">
        <f t="shared" si="2"/>
        <v>13</v>
      </c>
      <c r="L18" s="25">
        <f t="shared" si="3"/>
        <v>0.20634920634920634</v>
      </c>
    </row>
    <row r="19" spans="1:12" ht="20" customHeight="1" x14ac:dyDescent="0.35">
      <c r="A19" s="13" t="s">
        <v>40</v>
      </c>
      <c r="B19" s="17" t="s">
        <v>41</v>
      </c>
      <c r="C19" s="18" t="s">
        <v>127</v>
      </c>
      <c r="D19" s="13" t="s">
        <v>40</v>
      </c>
      <c r="E19" s="13">
        <v>3</v>
      </c>
      <c r="F19" s="13">
        <v>3</v>
      </c>
      <c r="G19" s="13">
        <v>3</v>
      </c>
      <c r="H19" s="13">
        <v>3</v>
      </c>
      <c r="I19" s="13">
        <v>2</v>
      </c>
      <c r="J19" s="24"/>
      <c r="K19" s="13">
        <f t="shared" si="2"/>
        <v>14</v>
      </c>
      <c r="L19" s="25">
        <f t="shared" si="3"/>
        <v>0.22222222222222221</v>
      </c>
    </row>
    <row r="20" spans="1:12" x14ac:dyDescent="0.35">
      <c r="D20" s="13"/>
      <c r="E20" s="13"/>
      <c r="F20" s="13"/>
      <c r="G20" s="13"/>
      <c r="H20" s="13"/>
      <c r="I20" s="13"/>
      <c r="J20" s="13" t="s">
        <v>33</v>
      </c>
      <c r="K20" s="13">
        <f>SUM(K14:K19)</f>
        <v>63</v>
      </c>
      <c r="L20" s="25">
        <f>SUM(L14:L19)</f>
        <v>0.99999999999999989</v>
      </c>
    </row>
  </sheetData>
  <phoneticPr fontId="1"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E832-5B32-4266-A916-62B8B742EA0D}">
  <dimension ref="A1:U22"/>
  <sheetViews>
    <sheetView topLeftCell="A8" zoomScale="70" zoomScaleNormal="70" workbookViewId="0">
      <selection activeCell="C10" sqref="C10"/>
    </sheetView>
  </sheetViews>
  <sheetFormatPr defaultRowHeight="14.5" x14ac:dyDescent="0.35"/>
  <cols>
    <col min="1" max="1" width="51.7265625" customWidth="1"/>
    <col min="7" max="7" width="10.54296875" bestFit="1" customWidth="1"/>
    <col min="8" max="8" width="9.81640625" bestFit="1" customWidth="1"/>
    <col min="9" max="9" width="9.36328125" bestFit="1" customWidth="1"/>
  </cols>
  <sheetData>
    <row r="1" spans="1:21" x14ac:dyDescent="0.35">
      <c r="A1" s="16" t="s">
        <v>46</v>
      </c>
      <c r="B1" s="16"/>
      <c r="C1" s="16"/>
      <c r="D1" s="16"/>
    </row>
    <row r="2" spans="1:21" x14ac:dyDescent="0.35">
      <c r="A2" s="16" t="s">
        <v>47</v>
      </c>
      <c r="B2" s="16" t="s">
        <v>44</v>
      </c>
      <c r="C2" s="16" t="s">
        <v>48</v>
      </c>
      <c r="D2" s="16" t="s">
        <v>49</v>
      </c>
      <c r="F2" t="s">
        <v>115</v>
      </c>
      <c r="H2" t="s">
        <v>117</v>
      </c>
      <c r="J2" t="s">
        <v>118</v>
      </c>
      <c r="L2" t="s">
        <v>119</v>
      </c>
      <c r="N2" t="s">
        <v>120</v>
      </c>
      <c r="P2" t="s">
        <v>121</v>
      </c>
      <c r="R2" t="s">
        <v>122</v>
      </c>
      <c r="T2" t="s">
        <v>123</v>
      </c>
    </row>
    <row r="3" spans="1:21" ht="43.5" x14ac:dyDescent="0.35">
      <c r="A3" s="17" t="s">
        <v>101</v>
      </c>
      <c r="B3" s="26">
        <v>6.7796610169491525E-2</v>
      </c>
      <c r="C3" s="16">
        <v>4</v>
      </c>
      <c r="D3" s="26">
        <f>B3*C3</f>
        <v>0.2711864406779661</v>
      </c>
      <c r="F3" t="s">
        <v>4</v>
      </c>
      <c r="G3" s="4">
        <v>0.2711864406779661</v>
      </c>
      <c r="H3" t="s">
        <v>4</v>
      </c>
      <c r="I3" s="4">
        <v>0.2711864406779661</v>
      </c>
      <c r="J3" t="s">
        <v>4</v>
      </c>
      <c r="K3" s="4">
        <v>0.2711864406779661</v>
      </c>
      <c r="L3" t="s">
        <v>6</v>
      </c>
      <c r="M3" s="4">
        <v>0.3559322033898305</v>
      </c>
      <c r="N3" t="s">
        <v>14</v>
      </c>
      <c r="O3" s="4">
        <v>0.38983050847457629</v>
      </c>
      <c r="P3" t="s">
        <v>15</v>
      </c>
      <c r="Q3" s="4">
        <v>0.3559322033898305</v>
      </c>
      <c r="R3" t="s">
        <v>4</v>
      </c>
      <c r="S3" s="4">
        <v>0.2711864406779661</v>
      </c>
      <c r="T3" t="s">
        <v>14</v>
      </c>
      <c r="U3" s="4">
        <v>0.38983050847457629</v>
      </c>
    </row>
    <row r="4" spans="1:21" ht="43.5" x14ac:dyDescent="0.35">
      <c r="A4" s="17" t="s">
        <v>102</v>
      </c>
      <c r="B4" s="26">
        <v>0.11864406779661017</v>
      </c>
      <c r="C4" s="16">
        <v>3</v>
      </c>
      <c r="D4" s="26">
        <f t="shared" ref="D4:D8" si="0">B4*C4</f>
        <v>0.3559322033898305</v>
      </c>
      <c r="F4" t="s">
        <v>5</v>
      </c>
      <c r="G4" s="4">
        <v>0.3559322033898305</v>
      </c>
      <c r="H4" t="s">
        <v>5</v>
      </c>
      <c r="I4" s="4">
        <v>0.3559322033898305</v>
      </c>
      <c r="J4" t="s">
        <v>5</v>
      </c>
      <c r="K4" s="4">
        <v>0.3559322033898305</v>
      </c>
      <c r="L4" t="s">
        <v>7</v>
      </c>
      <c r="M4" s="4">
        <v>0.3559322033898305</v>
      </c>
      <c r="N4" t="s">
        <v>22</v>
      </c>
      <c r="O4" s="4">
        <v>0.44444444444444442</v>
      </c>
      <c r="P4" t="s">
        <v>23</v>
      </c>
      <c r="Q4" s="4">
        <v>0.66666666666666663</v>
      </c>
      <c r="R4" t="s">
        <v>5</v>
      </c>
      <c r="S4" s="4">
        <v>0.3559322033898305</v>
      </c>
      <c r="T4" t="s">
        <v>31</v>
      </c>
      <c r="U4" s="4">
        <v>0.82539682539682535</v>
      </c>
    </row>
    <row r="5" spans="1:21" ht="43.5" x14ac:dyDescent="0.35">
      <c r="A5" s="17" t="s">
        <v>103</v>
      </c>
      <c r="B5" s="26">
        <v>0.11864406779661017</v>
      </c>
      <c r="C5" s="16">
        <v>3</v>
      </c>
      <c r="D5" s="26">
        <f t="shared" si="0"/>
        <v>0.3559322033898305</v>
      </c>
      <c r="F5" t="s">
        <v>6</v>
      </c>
      <c r="G5" s="4">
        <v>0.3559322033898305</v>
      </c>
      <c r="H5" t="s">
        <v>6</v>
      </c>
      <c r="I5" s="4">
        <v>0.3559322033898305</v>
      </c>
      <c r="J5" t="s">
        <v>23</v>
      </c>
      <c r="K5" s="4">
        <v>0.66666666666666663</v>
      </c>
      <c r="L5" t="s">
        <v>23</v>
      </c>
      <c r="M5" s="4">
        <v>0.66666666666666663</v>
      </c>
      <c r="N5" t="s">
        <v>24</v>
      </c>
      <c r="O5" s="4">
        <v>0.50793650793650791</v>
      </c>
      <c r="P5" t="s">
        <v>116</v>
      </c>
      <c r="Q5" s="4">
        <f>SUM(Q3:Q4)</f>
        <v>1.0225988700564972</v>
      </c>
      <c r="R5" t="s">
        <v>8</v>
      </c>
      <c r="S5" s="4">
        <v>0.33898305084745761</v>
      </c>
      <c r="T5" t="s">
        <v>116</v>
      </c>
      <c r="U5" s="4">
        <f>SUM(U3:U4)</f>
        <v>1.2152273338714017</v>
      </c>
    </row>
    <row r="6" spans="1:21" ht="43.5" x14ac:dyDescent="0.35">
      <c r="A6" s="17" t="s">
        <v>104</v>
      </c>
      <c r="B6" s="26">
        <v>0.11864406779661017</v>
      </c>
      <c r="C6" s="16">
        <v>3</v>
      </c>
      <c r="D6" s="26">
        <f t="shared" si="0"/>
        <v>0.3559322033898305</v>
      </c>
      <c r="F6" t="s">
        <v>7</v>
      </c>
      <c r="G6" s="4">
        <v>0.3559322033898305</v>
      </c>
      <c r="H6" t="s">
        <v>7</v>
      </c>
      <c r="I6" s="4">
        <v>0.3559322033898305</v>
      </c>
      <c r="J6" t="s">
        <v>33</v>
      </c>
      <c r="K6" s="4">
        <f>SUM(K3:K5)</f>
        <v>1.2937853107344632</v>
      </c>
      <c r="L6" t="s">
        <v>33</v>
      </c>
      <c r="M6" s="4">
        <f>SUM(M3:M5)</f>
        <v>1.3785310734463276</v>
      </c>
      <c r="N6" t="s">
        <v>25</v>
      </c>
      <c r="O6" s="4">
        <v>0.44444444444444442</v>
      </c>
      <c r="R6" t="s">
        <v>9</v>
      </c>
      <c r="S6" s="4">
        <v>0.3559322033898305</v>
      </c>
    </row>
    <row r="7" spans="1:21" ht="43.5" x14ac:dyDescent="0.35">
      <c r="A7" s="17" t="s">
        <v>105</v>
      </c>
      <c r="B7" s="26">
        <v>8.4745762711864403E-2</v>
      </c>
      <c r="C7" s="16">
        <v>4</v>
      </c>
      <c r="D7" s="26">
        <f t="shared" si="0"/>
        <v>0.33898305084745761</v>
      </c>
      <c r="F7" t="s">
        <v>8</v>
      </c>
      <c r="G7" s="4">
        <v>0.33898305084745761</v>
      </c>
      <c r="H7" t="s">
        <v>8</v>
      </c>
      <c r="I7" s="4">
        <v>0.33898305084745761</v>
      </c>
      <c r="N7" t="s">
        <v>33</v>
      </c>
      <c r="O7" s="4">
        <f>SUM(O3:O6)</f>
        <v>1.7866559052999731</v>
      </c>
      <c r="R7" t="s">
        <v>31</v>
      </c>
      <c r="S7" s="4">
        <v>0.82539682539682535</v>
      </c>
    </row>
    <row r="8" spans="1:21" ht="43.5" x14ac:dyDescent="0.35">
      <c r="A8" s="17" t="s">
        <v>106</v>
      </c>
      <c r="B8" s="26">
        <v>0.11864406779661017</v>
      </c>
      <c r="C8" s="16">
        <v>3</v>
      </c>
      <c r="D8" s="26">
        <f t="shared" si="0"/>
        <v>0.3559322033898305</v>
      </c>
      <c r="F8" t="s">
        <v>9</v>
      </c>
      <c r="G8" s="4">
        <v>0.3559322033898305</v>
      </c>
      <c r="H8" t="s">
        <v>9</v>
      </c>
      <c r="I8" s="4">
        <v>0.3559322033898305</v>
      </c>
      <c r="R8" t="s">
        <v>33</v>
      </c>
      <c r="S8" s="4">
        <f>SUM(S3:S7)</f>
        <v>2.1474307237019099</v>
      </c>
    </row>
    <row r="9" spans="1:21" x14ac:dyDescent="0.35">
      <c r="A9" s="17" t="s">
        <v>50</v>
      </c>
      <c r="B9" s="16"/>
      <c r="C9" s="16"/>
      <c r="D9" s="26"/>
      <c r="F9" t="s">
        <v>22</v>
      </c>
      <c r="G9" s="4">
        <v>0.44444444444444442</v>
      </c>
      <c r="H9" t="s">
        <v>22</v>
      </c>
      <c r="I9" s="4">
        <v>0.44444444444444442</v>
      </c>
    </row>
    <row r="10" spans="1:21" ht="29" x14ac:dyDescent="0.35">
      <c r="A10" s="17" t="s">
        <v>107</v>
      </c>
      <c r="B10" s="26">
        <v>0.19491525423728814</v>
      </c>
      <c r="C10" s="16">
        <v>2</v>
      </c>
      <c r="D10" s="26">
        <f>B10*C10</f>
        <v>0.38983050847457629</v>
      </c>
      <c r="F10" t="s">
        <v>24</v>
      </c>
      <c r="G10" s="4">
        <v>0.50793650793650791</v>
      </c>
      <c r="H10" t="s">
        <v>33</v>
      </c>
      <c r="I10" s="4">
        <f>SUM(I3:I9)</f>
        <v>2.4783427495291903</v>
      </c>
    </row>
    <row r="11" spans="1:21" ht="43.5" x14ac:dyDescent="0.35">
      <c r="A11" s="17" t="s">
        <v>108</v>
      </c>
      <c r="B11" s="26">
        <v>0.17796610169491525</v>
      </c>
      <c r="C11" s="16">
        <v>2</v>
      </c>
      <c r="D11" s="26">
        <f>B11*C11</f>
        <v>0.3559322033898305</v>
      </c>
      <c r="F11" t="s">
        <v>116</v>
      </c>
      <c r="G11" s="4">
        <f>SUM(G3:G10)</f>
        <v>2.9862792574656982</v>
      </c>
      <c r="I11" s="4"/>
    </row>
    <row r="12" spans="1:21" x14ac:dyDescent="0.35">
      <c r="A12" s="17" t="s">
        <v>33</v>
      </c>
      <c r="B12" s="26">
        <f>SUM(B3:B11)</f>
        <v>1</v>
      </c>
      <c r="C12" s="26">
        <f t="shared" ref="C12:D12" si="1">SUM(C3:C11)</f>
        <v>24</v>
      </c>
      <c r="D12" s="26">
        <f t="shared" si="1"/>
        <v>2.7796610169491522</v>
      </c>
    </row>
    <row r="13" spans="1:21" x14ac:dyDescent="0.35">
      <c r="A13" s="2" t="s">
        <v>51</v>
      </c>
      <c r="D13" s="4"/>
    </row>
    <row r="14" spans="1:21" x14ac:dyDescent="0.35">
      <c r="A14" s="2" t="s">
        <v>52</v>
      </c>
      <c r="B14" t="s">
        <v>44</v>
      </c>
      <c r="C14" t="s">
        <v>48</v>
      </c>
      <c r="D14" s="4" t="s">
        <v>49</v>
      </c>
    </row>
    <row r="15" spans="1:21" ht="43.5" x14ac:dyDescent="0.35">
      <c r="A15" s="2" t="s">
        <v>109</v>
      </c>
      <c r="B15" s="5">
        <v>0.1111111111111111</v>
      </c>
      <c r="C15">
        <v>4</v>
      </c>
      <c r="D15" s="4">
        <f>B15*C15</f>
        <v>0.44444444444444442</v>
      </c>
    </row>
    <row r="16" spans="1:21" ht="29" x14ac:dyDescent="0.35">
      <c r="A16" s="2" t="s">
        <v>110</v>
      </c>
      <c r="B16" s="5">
        <v>0.22222222222222221</v>
      </c>
      <c r="C16">
        <v>3</v>
      </c>
      <c r="D16" s="4">
        <f t="shared" ref="D16:D21" si="2">B16*C16</f>
        <v>0.66666666666666663</v>
      </c>
    </row>
    <row r="17" spans="1:4" ht="29" x14ac:dyDescent="0.35">
      <c r="A17" s="2" t="s">
        <v>111</v>
      </c>
      <c r="B17" s="5">
        <v>0.12698412698412698</v>
      </c>
      <c r="C17">
        <v>4</v>
      </c>
      <c r="D17" s="4">
        <f t="shared" si="2"/>
        <v>0.50793650793650791</v>
      </c>
    </row>
    <row r="18" spans="1:4" ht="29" x14ac:dyDescent="0.35">
      <c r="A18" s="2" t="s">
        <v>112</v>
      </c>
      <c r="B18" s="5">
        <v>0.1111111111111111</v>
      </c>
      <c r="C18">
        <v>4</v>
      </c>
      <c r="D18" s="4">
        <f t="shared" si="2"/>
        <v>0.44444444444444442</v>
      </c>
    </row>
    <row r="19" spans="1:4" x14ac:dyDescent="0.35">
      <c r="A19" s="2" t="s">
        <v>53</v>
      </c>
      <c r="D19" s="4"/>
    </row>
    <row r="20" spans="1:4" ht="29" x14ac:dyDescent="0.35">
      <c r="A20" s="2" t="s">
        <v>113</v>
      </c>
      <c r="B20" s="4">
        <v>0.20634920634920634</v>
      </c>
      <c r="C20">
        <v>4</v>
      </c>
      <c r="D20" s="4">
        <f t="shared" si="2"/>
        <v>0.82539682539682535</v>
      </c>
    </row>
    <row r="21" spans="1:4" ht="29" x14ac:dyDescent="0.35">
      <c r="A21" s="2" t="s">
        <v>114</v>
      </c>
      <c r="B21" s="4">
        <v>0.22222222222222221</v>
      </c>
      <c r="C21">
        <v>2</v>
      </c>
      <c r="D21" s="4">
        <f t="shared" si="2"/>
        <v>0.44444444444444442</v>
      </c>
    </row>
    <row r="22" spans="1:4" x14ac:dyDescent="0.35">
      <c r="A22" s="2" t="s">
        <v>33</v>
      </c>
      <c r="B22" s="4">
        <f>SUM(B15:B21)</f>
        <v>0.99999999999999989</v>
      </c>
      <c r="C22" s="4">
        <f t="shared" ref="C22:D22" si="3">SUM(C15:C21)</f>
        <v>21</v>
      </c>
      <c r="D22" s="4">
        <f t="shared" si="3"/>
        <v>3.333333333333333</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A6FA-BD39-4D10-9C67-DE9C5C9711A0}">
  <dimension ref="A1:G8"/>
  <sheetViews>
    <sheetView tabSelected="1" workbookViewId="0">
      <selection activeCell="A4" sqref="A4:E8"/>
    </sheetView>
  </sheetViews>
  <sheetFormatPr defaultRowHeight="14.5" x14ac:dyDescent="0.35"/>
  <cols>
    <col min="2" max="2" width="14.6328125" customWidth="1"/>
    <col min="3" max="3" width="20.26953125" bestFit="1" customWidth="1"/>
    <col min="4" max="4" width="21.54296875" customWidth="1"/>
    <col min="5" max="5" width="19.90625" customWidth="1"/>
  </cols>
  <sheetData>
    <row r="1" spans="1:7" x14ac:dyDescent="0.35">
      <c r="F1" s="7"/>
      <c r="G1" s="7"/>
    </row>
    <row r="4" spans="1:7" x14ac:dyDescent="0.35">
      <c r="C4" s="27" t="s">
        <v>61</v>
      </c>
      <c r="D4" s="27"/>
      <c r="E4" s="27"/>
    </row>
    <row r="5" spans="1:7" ht="15" thickBot="1" x14ac:dyDescent="0.4">
      <c r="C5" s="6" t="s">
        <v>131</v>
      </c>
      <c r="D5" s="6" t="s">
        <v>130</v>
      </c>
      <c r="E5" s="6" t="s">
        <v>129</v>
      </c>
    </row>
    <row r="6" spans="1:7" ht="15" thickBot="1" x14ac:dyDescent="0.4">
      <c r="A6" s="28" t="s">
        <v>62</v>
      </c>
      <c r="B6" t="s">
        <v>133</v>
      </c>
      <c r="C6" s="8" t="s">
        <v>54</v>
      </c>
      <c r="D6" s="12" t="s">
        <v>63</v>
      </c>
      <c r="E6" s="9" t="s">
        <v>55</v>
      </c>
    </row>
    <row r="7" spans="1:7" ht="15" thickBot="1" x14ac:dyDescent="0.4">
      <c r="A7" s="28"/>
      <c r="B7" t="s">
        <v>132</v>
      </c>
      <c r="C7" s="10" t="s">
        <v>56</v>
      </c>
      <c r="D7" s="11" t="s">
        <v>57</v>
      </c>
      <c r="E7" s="11" t="s">
        <v>58</v>
      </c>
    </row>
    <row r="8" spans="1:7" ht="15" thickBot="1" x14ac:dyDescent="0.4">
      <c r="A8" s="28"/>
      <c r="B8" t="s">
        <v>129</v>
      </c>
      <c r="C8" s="10" t="s">
        <v>59</v>
      </c>
      <c r="D8" s="11" t="s">
        <v>59</v>
      </c>
      <c r="E8" s="11" t="s">
        <v>60</v>
      </c>
    </row>
  </sheetData>
  <mergeCells count="2">
    <mergeCell ref="C4:E4"/>
    <mergeCell ref="A6:A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D72C-F9B4-45D1-BC2A-C57702685986}">
  <dimension ref="A1:C16"/>
  <sheetViews>
    <sheetView topLeftCell="A2" workbookViewId="0">
      <selection activeCell="C14" sqref="C14"/>
    </sheetView>
  </sheetViews>
  <sheetFormatPr defaultRowHeight="14.5" x14ac:dyDescent="0.35"/>
  <cols>
    <col min="1" max="1" width="61.54296875" customWidth="1"/>
    <col min="2" max="2" width="59.90625" customWidth="1"/>
    <col min="3" max="3" width="46.6328125" customWidth="1"/>
  </cols>
  <sheetData>
    <row r="1" spans="1:3" x14ac:dyDescent="0.35">
      <c r="B1" t="s">
        <v>67</v>
      </c>
    </row>
    <row r="2" spans="1:3" x14ac:dyDescent="0.35">
      <c r="B2" t="s">
        <v>68</v>
      </c>
      <c r="C2" t="s">
        <v>69</v>
      </c>
    </row>
    <row r="3" spans="1:3" ht="29" x14ac:dyDescent="0.35">
      <c r="B3" s="2" t="s">
        <v>18</v>
      </c>
      <c r="C3" s="2" t="s">
        <v>29</v>
      </c>
    </row>
    <row r="4" spans="1:3" ht="29" x14ac:dyDescent="0.35">
      <c r="B4" s="2" t="s">
        <v>19</v>
      </c>
      <c r="C4" s="2" t="s">
        <v>41</v>
      </c>
    </row>
    <row r="5" spans="1:3" ht="29" x14ac:dyDescent="0.35">
      <c r="B5" s="2" t="s">
        <v>20</v>
      </c>
    </row>
    <row r="6" spans="1:3" ht="29" x14ac:dyDescent="0.35">
      <c r="A6" t="s">
        <v>64</v>
      </c>
      <c r="B6" s="2" t="s">
        <v>21</v>
      </c>
    </row>
    <row r="7" spans="1:3" x14ac:dyDescent="0.35">
      <c r="A7" t="s">
        <v>65</v>
      </c>
    </row>
    <row r="8" spans="1:3" ht="29" x14ac:dyDescent="0.35">
      <c r="A8" s="2" t="s">
        <v>34</v>
      </c>
      <c r="B8" s="2" t="s">
        <v>70</v>
      </c>
      <c r="C8" t="s">
        <v>75</v>
      </c>
    </row>
    <row r="9" spans="1:3" ht="43.5" x14ac:dyDescent="0.35">
      <c r="A9" s="2" t="s">
        <v>35</v>
      </c>
      <c r="B9" s="2" t="s">
        <v>71</v>
      </c>
      <c r="C9" s="2" t="s">
        <v>76</v>
      </c>
    </row>
    <row r="10" spans="1:3" ht="58" x14ac:dyDescent="0.35">
      <c r="A10" s="2" t="s">
        <v>36</v>
      </c>
      <c r="B10" s="2" t="s">
        <v>74</v>
      </c>
    </row>
    <row r="11" spans="1:3" ht="43.5" x14ac:dyDescent="0.35">
      <c r="A11" s="2" t="s">
        <v>37</v>
      </c>
      <c r="B11" s="2" t="s">
        <v>79</v>
      </c>
    </row>
    <row r="12" spans="1:3" ht="43.5" x14ac:dyDescent="0.35">
      <c r="A12" s="2" t="s">
        <v>38</v>
      </c>
      <c r="B12" s="2" t="s">
        <v>73</v>
      </c>
    </row>
    <row r="13" spans="1:3" ht="29" x14ac:dyDescent="0.35">
      <c r="A13" s="2" t="s">
        <v>39</v>
      </c>
      <c r="B13" s="2" t="s">
        <v>77</v>
      </c>
      <c r="C13" t="s">
        <v>81</v>
      </c>
    </row>
    <row r="14" spans="1:3" ht="58" x14ac:dyDescent="0.35">
      <c r="A14" s="2" t="s">
        <v>66</v>
      </c>
      <c r="B14" s="1" t="s">
        <v>78</v>
      </c>
      <c r="C14" s="2" t="s">
        <v>82</v>
      </c>
    </row>
    <row r="15" spans="1:3" ht="29" x14ac:dyDescent="0.35">
      <c r="A15" s="2" t="s">
        <v>42</v>
      </c>
      <c r="B15" s="2" t="s">
        <v>80</v>
      </c>
    </row>
    <row r="16" spans="1:3" ht="43.5" x14ac:dyDescent="0.35">
      <c r="A16" s="2" t="s">
        <v>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6B2B-D884-4714-8356-F015CF188EA5}">
  <dimension ref="A1:E9"/>
  <sheetViews>
    <sheetView topLeftCell="A4" workbookViewId="0">
      <selection sqref="A1:E9"/>
    </sheetView>
  </sheetViews>
  <sheetFormatPr defaultRowHeight="14.5" x14ac:dyDescent="0.35"/>
  <cols>
    <col min="1" max="1" width="5.1796875" customWidth="1"/>
    <col min="2" max="2" width="28.36328125" customWidth="1"/>
    <col min="3" max="3" width="21.7265625" customWidth="1"/>
    <col min="4" max="4" width="9.90625" customWidth="1"/>
    <col min="5" max="5" width="15" bestFit="1" customWidth="1"/>
  </cols>
  <sheetData>
    <row r="1" spans="1:5" x14ac:dyDescent="0.35">
      <c r="A1" s="13" t="s">
        <v>124</v>
      </c>
      <c r="B1" s="14" t="s">
        <v>83</v>
      </c>
      <c r="C1" s="14" t="s">
        <v>84</v>
      </c>
      <c r="D1" s="14" t="s">
        <v>100</v>
      </c>
      <c r="E1" s="14" t="s">
        <v>126</v>
      </c>
    </row>
    <row r="2" spans="1:5" ht="43.5" x14ac:dyDescent="0.35">
      <c r="A2" s="13" t="s">
        <v>123</v>
      </c>
      <c r="B2" s="15" t="s">
        <v>85</v>
      </c>
      <c r="C2" s="13" t="s">
        <v>86</v>
      </c>
      <c r="D2" s="13">
        <v>2.99</v>
      </c>
      <c r="E2" s="13">
        <v>1</v>
      </c>
    </row>
    <row r="3" spans="1:5" ht="58" x14ac:dyDescent="0.35">
      <c r="A3" s="13" t="s">
        <v>117</v>
      </c>
      <c r="B3" s="15" t="s">
        <v>87</v>
      </c>
      <c r="C3" s="13" t="s">
        <v>88</v>
      </c>
      <c r="D3" s="13">
        <v>2.48</v>
      </c>
      <c r="E3" s="13">
        <v>2</v>
      </c>
    </row>
    <row r="4" spans="1:5" ht="43.5" x14ac:dyDescent="0.35">
      <c r="A4" s="13" t="s">
        <v>122</v>
      </c>
      <c r="B4" s="15" t="s">
        <v>96</v>
      </c>
      <c r="C4" s="13" t="s">
        <v>97</v>
      </c>
      <c r="D4" s="13">
        <v>2.15</v>
      </c>
      <c r="E4" s="13">
        <v>3</v>
      </c>
    </row>
    <row r="5" spans="1:5" ht="43.5" x14ac:dyDescent="0.35">
      <c r="A5" s="13" t="s">
        <v>120</v>
      </c>
      <c r="B5" s="15" t="s">
        <v>93</v>
      </c>
      <c r="C5" s="13" t="s">
        <v>92</v>
      </c>
      <c r="D5" s="13">
        <v>1.79</v>
      </c>
      <c r="E5" s="13">
        <v>4</v>
      </c>
    </row>
    <row r="6" spans="1:5" ht="43.5" x14ac:dyDescent="0.35">
      <c r="A6" s="13" t="s">
        <v>119</v>
      </c>
      <c r="B6" s="15" t="s">
        <v>72</v>
      </c>
      <c r="C6" s="13" t="s">
        <v>91</v>
      </c>
      <c r="D6" s="13">
        <v>1.38</v>
      </c>
      <c r="E6" s="13">
        <v>5</v>
      </c>
    </row>
    <row r="7" spans="1:5" ht="43.5" x14ac:dyDescent="0.35">
      <c r="A7" s="13" t="s">
        <v>118</v>
      </c>
      <c r="B7" s="15" t="s">
        <v>89</v>
      </c>
      <c r="C7" s="13" t="s">
        <v>90</v>
      </c>
      <c r="D7" s="13">
        <v>1.29</v>
      </c>
      <c r="E7" s="13">
        <v>6</v>
      </c>
    </row>
    <row r="8" spans="1:5" ht="58" x14ac:dyDescent="0.35">
      <c r="A8" s="13" t="s">
        <v>125</v>
      </c>
      <c r="B8" s="15" t="s">
        <v>98</v>
      </c>
      <c r="C8" s="13" t="s">
        <v>99</v>
      </c>
      <c r="D8" s="13">
        <v>1.22</v>
      </c>
      <c r="E8" s="13">
        <v>7</v>
      </c>
    </row>
    <row r="9" spans="1:5" ht="29" x14ac:dyDescent="0.35">
      <c r="A9" s="13" t="s">
        <v>121</v>
      </c>
      <c r="B9" s="15" t="s">
        <v>94</v>
      </c>
      <c r="C9" s="13" t="s">
        <v>95</v>
      </c>
      <c r="D9" s="13">
        <v>1.02</v>
      </c>
      <c r="E9" s="13">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IFE EFE</vt:lpstr>
      <vt:lpstr>Matriks IFE EFE</vt:lpstr>
      <vt:lpstr>Matriks SWOT</vt:lpstr>
      <vt:lpstr>Rangking Strategi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Astrini Widiyanti</dc:creator>
  <cp:lastModifiedBy>Astrini Widiyanti</cp:lastModifiedBy>
  <dcterms:created xsi:type="dcterms:W3CDTF">2022-10-17T02:12:28Z</dcterms:created>
  <dcterms:modified xsi:type="dcterms:W3CDTF">2022-11-27T08:45:37Z</dcterms:modified>
</cp:coreProperties>
</file>